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Project\"/>
    </mc:Choice>
  </mc:AlternateContent>
  <xr:revisionPtr revIDLastSave="0" documentId="8_{F300F93F-BF20-4410-9B3A-430DD34E340D}" xr6:coauthVersionLast="47" xr6:coauthVersionMax="47" xr10:uidLastSave="{00000000-0000-0000-0000-000000000000}"/>
  <bookViews>
    <workbookView xWindow="7455" yWindow="1395" windowWidth="27375" windowHeight="20130" xr2:uid="{00000000-000D-0000-FFFF-FFFF00000000}"/>
  </bookViews>
  <sheets>
    <sheet name="RiskTable" sheetId="18" r:id="rId1"/>
    <sheet name="Matrix" sheetId="12" r:id="rId2"/>
    <sheet name="WhiteRed" sheetId="16" r:id="rId3"/>
    <sheet name="BlueRed" sheetId="20" r:id="rId4"/>
    <sheet name="FMEA" sheetId="8" r:id="rId5"/>
    <sheet name="©" sheetId="13" r:id="rId6"/>
  </sheets>
  <definedNames>
    <definedName name="_xlnm.Print_Area" localSheetId="3">BlueRed!$B$2:$K$12</definedName>
    <definedName name="_xlnm.Print_Area" localSheetId="4">FMEA!$B:$P</definedName>
    <definedName name="_xlnm.Print_Area" localSheetId="1">Matrix!$B$2:$K$12</definedName>
    <definedName name="_xlnm.Print_Area" localSheetId="0">RiskTable!$B$1:$H$38</definedName>
    <definedName name="_xlnm.Print_Area" localSheetId="2">WhiteRed!$B$2:$K$12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2" l="1"/>
  <c r="C7" i="12"/>
  <c r="F7" i="12"/>
  <c r="G7" i="12"/>
  <c r="H7" i="12"/>
  <c r="I7" i="12"/>
  <c r="J7" i="12"/>
  <c r="F8" i="12"/>
  <c r="G8" i="12"/>
  <c r="H8" i="12"/>
  <c r="I8" i="12"/>
  <c r="J8" i="12"/>
  <c r="F9" i="12"/>
  <c r="G9" i="12"/>
  <c r="H9" i="12"/>
  <c r="I9" i="12"/>
  <c r="J9" i="12"/>
  <c r="F10" i="12"/>
  <c r="G10" i="12"/>
  <c r="H10" i="12"/>
  <c r="I10" i="12"/>
  <c r="J10" i="12"/>
  <c r="F11" i="12"/>
  <c r="G11" i="12"/>
  <c r="H11" i="12"/>
  <c r="I11" i="12"/>
  <c r="J11" i="12"/>
  <c r="F4" i="20"/>
  <c r="C7" i="20"/>
  <c r="F34" i="20"/>
  <c r="F33" i="20"/>
  <c r="F32" i="20"/>
  <c r="F31" i="20"/>
  <c r="F30" i="20"/>
  <c r="F29" i="20"/>
  <c r="J11" i="20"/>
  <c r="I11" i="20"/>
  <c r="H11" i="20"/>
  <c r="G11" i="20"/>
  <c r="F11" i="20"/>
  <c r="J10" i="20"/>
  <c r="I10" i="20"/>
  <c r="H10" i="20"/>
  <c r="G10" i="20"/>
  <c r="F10" i="20"/>
  <c r="J9" i="20"/>
  <c r="I9" i="20"/>
  <c r="H9" i="20"/>
  <c r="G9" i="20"/>
  <c r="F9" i="20"/>
  <c r="J8" i="20"/>
  <c r="I8" i="20"/>
  <c r="H8" i="20"/>
  <c r="G8" i="20"/>
  <c r="F8" i="20"/>
  <c r="J7" i="20"/>
  <c r="I7" i="20"/>
  <c r="H7" i="20"/>
  <c r="G7" i="20"/>
  <c r="F7" i="20"/>
  <c r="F4" i="16"/>
  <c r="C7" i="16"/>
  <c r="I16" i="16"/>
  <c r="I17" i="16"/>
  <c r="I18" i="16"/>
  <c r="I19" i="16"/>
  <c r="I20" i="16"/>
  <c r="I21" i="16"/>
  <c r="I22" i="16"/>
  <c r="F7" i="16"/>
  <c r="G7" i="16"/>
  <c r="F8" i="16"/>
  <c r="G8" i="16"/>
  <c r="F9" i="16"/>
  <c r="G9" i="16"/>
  <c r="F10" i="16"/>
  <c r="G10" i="16"/>
  <c r="F11" i="16"/>
  <c r="G11" i="16"/>
  <c r="H38" i="18" l="1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J11" i="16"/>
  <c r="I11" i="16"/>
  <c r="H11" i="16"/>
  <c r="J10" i="16"/>
  <c r="I10" i="16"/>
  <c r="H10" i="16"/>
  <c r="J9" i="16"/>
  <c r="I9" i="16"/>
  <c r="H9" i="16"/>
  <c r="J8" i="16"/>
  <c r="I8" i="16"/>
  <c r="H8" i="16"/>
  <c r="J7" i="16"/>
  <c r="I7" i="16"/>
  <c r="H7" i="16"/>
  <c r="H31" i="12" l="1"/>
  <c r="H30" i="12"/>
  <c r="H29" i="12"/>
  <c r="H28" i="12"/>
  <c r="H27" i="12"/>
  <c r="H26" i="12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<sst xmlns="http://schemas.openxmlformats.org/spreadsheetml/2006/main" count="281" uniqueCount="163">
  <si>
    <t>This spreadsheet, including all worksheets and associated content is a copyrighted work under the United States and other copyright laws.</t>
  </si>
  <si>
    <t>https://www.vertex42.com/licensing/EULA_privateuse.html</t>
  </si>
  <si>
    <t>Last Updated:</t>
  </si>
  <si>
    <t>Moderate</t>
  </si>
  <si>
    <t>Likelihood</t>
  </si>
  <si>
    <t>Addition</t>
  </si>
  <si>
    <t>Motor</t>
  </si>
  <si>
    <t>Motor overheating</t>
  </si>
  <si>
    <t>Battery</t>
  </si>
  <si>
    <t>Battery overcharge</t>
  </si>
  <si>
    <t>Braking System</t>
  </si>
  <si>
    <t>Brake pad wear</t>
  </si>
  <si>
    <t>Frame</t>
  </si>
  <si>
    <t>Frame crack</t>
  </si>
  <si>
    <t>Low battery capacity</t>
  </si>
  <si>
    <t>Electric Display</t>
  </si>
  <si>
    <t>Display malfunction</t>
  </si>
  <si>
    <t>Pedal Assist Sensor</t>
  </si>
  <si>
    <t>Sensor failure</t>
  </si>
  <si>
    <t>Failure Mode</t>
  </si>
  <si>
    <t>Current Controls</t>
  </si>
  <si>
    <t>Motor failure, bike stops functioning</t>
  </si>
  <si>
    <t>Overuse or poor ventilation</t>
  </si>
  <si>
    <t>Temperature sensors and cooling fans</t>
  </si>
  <si>
    <t>Improve ventilation design and use heat-resistant materials</t>
  </si>
  <si>
    <t>Design Engineer</t>
  </si>
  <si>
    <t>Battery explosion or failure</t>
  </si>
  <si>
    <t>Faulty charging system</t>
  </si>
  <si>
    <t>Charging circuit with overcharge protection</t>
  </si>
  <si>
    <t>Implement advanced battery management system</t>
  </si>
  <si>
    <t>Battery Engineer</t>
  </si>
  <si>
    <t>Reduced stopping ability, increased stopping distance</t>
  </si>
  <si>
    <t>Normal wear and tear</t>
  </si>
  <si>
    <t>Routine maintenance checks</t>
  </si>
  <si>
    <t>Add wear indicators on brake pads</t>
  </si>
  <si>
    <t>Maintenance Team</t>
  </si>
  <si>
    <t>Structural failure, rider injury</t>
  </si>
  <si>
    <t>Poor material quality or stress points</t>
  </si>
  <si>
    <t>Quality inspections during manufacturing</t>
  </si>
  <si>
    <t>Use stronger, lighter materials and stress-testing</t>
  </si>
  <si>
    <t>Materials Engineer</t>
  </si>
  <si>
    <t>Shorter ride distance</t>
  </si>
  <si>
    <t>Poor battery quality or aging</t>
  </si>
  <si>
    <t>Capacity monitoring and warning system</t>
  </si>
  <si>
    <t>Improve battery quality control and user notifications</t>
  </si>
  <si>
    <t>Loss of speed and battery status information</t>
  </si>
  <si>
    <t>Faulty wiring or water ingress</t>
  </si>
  <si>
    <t>Waterproof casing and wiring inspections</t>
  </si>
  <si>
    <t>Improve waterproofing and use higher-quality wiring</t>
  </si>
  <si>
    <t>Electrical Engineer</t>
  </si>
  <si>
    <t>Pedal assist stops working, reducing ease of riding</t>
  </si>
  <si>
    <t>Sensor damage or wiring issues</t>
  </si>
  <si>
    <t>Sensor testing during assembly</t>
  </si>
  <si>
    <t>Upgrade sensor durability and add redundancy</t>
  </si>
  <si>
    <t>Insignificant</t>
  </si>
  <si>
    <t>Minor</t>
  </si>
  <si>
    <t>Major</t>
  </si>
  <si>
    <t>Catastrophic</t>
  </si>
  <si>
    <t>Label for Vertical Axis</t>
  </si>
  <si>
    <t>Label for Horizontal Axis</t>
  </si>
  <si>
    <t>Very Low</t>
  </si>
  <si>
    <t>Low</t>
  </si>
  <si>
    <t>Medium</t>
  </si>
  <si>
    <t>High</t>
  </si>
  <si>
    <t>Extreme</t>
  </si>
  <si>
    <t>Risk Score Method</t>
  </si>
  <si>
    <t>Built-In</t>
  </si>
  <si>
    <t>Becomes unpleasant to look at</t>
  </si>
  <si>
    <t>Aesthetic</t>
  </si>
  <si>
    <t>Inform rider to avoid mud if they don't like it</t>
  </si>
  <si>
    <t>Customer Support</t>
  </si>
  <si>
    <t>Visually inspect</t>
  </si>
  <si>
    <t>Gets muddy</t>
  </si>
  <si>
    <t>Rides in mud</t>
  </si>
  <si>
    <t>Expected under most conditions.
Quantitative: &gt;95%, 1 / Week</t>
  </si>
  <si>
    <t>Might occur occasionally.
Quantitative: &gt;1%, 1 / Year</t>
  </si>
  <si>
    <t>Could occur at some time.
Quantitative: &gt;0.1%, 1 / Decade</t>
  </si>
  <si>
    <t>Very rare or highly unlikely.
Quantitative: &lt;0.01%, 1 / Century</t>
  </si>
  <si>
    <t>Likely to occur often.
Quantitative: &gt;20%, 1 / Month</t>
  </si>
  <si>
    <t>Options</t>
  </si>
  <si>
    <t>Color Reference</t>
  </si>
  <si>
    <t>Multiplication</t>
  </si>
  <si>
    <t>ACTION ITEMS</t>
  </si>
  <si>
    <t>Item / Function</t>
  </si>
  <si>
    <t>Severity / Impact</t>
  </si>
  <si>
    <t>Frequency / Likelihood</t>
  </si>
  <si>
    <t>Detection</t>
  </si>
  <si>
    <t>Notes</t>
  </si>
  <si>
    <r>
      <t xml:space="preserve">RPN
</t>
    </r>
    <r>
      <rPr>
        <sz val="10"/>
        <color theme="1"/>
        <rFont val="Arial"/>
        <family val="2"/>
        <scheme val="minor"/>
      </rPr>
      <t>(SxFxD)</t>
    </r>
  </si>
  <si>
    <t>Action
Due Date</t>
  </si>
  <si>
    <t>%
Complete</t>
  </si>
  <si>
    <t>Recommended
Actions</t>
  </si>
  <si>
    <t>Action
Owner</t>
  </si>
  <si>
    <t>Some Notes about this item</t>
  </si>
  <si>
    <r>
      <rPr>
        <b/>
        <sz val="8"/>
        <color theme="4"/>
        <rFont val="Arial"/>
        <family val="2"/>
        <scheme val="minor"/>
      </rPr>
      <t>Note:</t>
    </r>
    <r>
      <rPr>
        <sz val="8"/>
        <color theme="4"/>
        <rFont val="Arial"/>
        <family val="2"/>
        <scheme val="minor"/>
      </rPr>
      <t xml:space="preserve"> Colors are hard-coded into the conditional formatting conditions. Changing colors in the table above does not automatically change the color scale.</t>
    </r>
  </si>
  <si>
    <r>
      <rPr>
        <b/>
        <sz val="12"/>
        <color theme="0"/>
        <rFont val="Arial"/>
        <family val="2"/>
        <scheme val="minor"/>
      </rPr>
      <t>Custom</t>
    </r>
    <r>
      <rPr>
        <sz val="12"/>
        <color theme="0"/>
        <rFont val="Arial"/>
        <family val="2"/>
        <scheme val="minor"/>
      </rPr>
      <t xml:space="preserve"> Options</t>
    </r>
  </si>
  <si>
    <t>Edit the numbers in the Built-In, Multiplication, and Addition columns.</t>
  </si>
  <si>
    <t>Automatic</t>
  </si>
  <si>
    <r>
      <rPr>
        <b/>
        <sz val="11"/>
        <color rgb="FFC23F42"/>
        <rFont val="Arial"/>
        <family val="2"/>
        <scheme val="minor"/>
      </rPr>
      <t>Likely</t>
    </r>
    <r>
      <rPr>
        <sz val="11"/>
        <color rgb="FFC23F42"/>
        <rFont val="Arial"/>
        <family val="2"/>
        <scheme val="minor"/>
      </rPr>
      <t xml:space="preserve">
(1 in 20)</t>
    </r>
  </si>
  <si>
    <r>
      <rPr>
        <b/>
        <sz val="11"/>
        <color rgb="FF98282B"/>
        <rFont val="Arial"/>
        <family val="2"/>
        <scheme val="minor"/>
      </rPr>
      <t>Almost Certain</t>
    </r>
    <r>
      <rPr>
        <sz val="11"/>
        <color rgb="FF98282B"/>
        <rFont val="Arial"/>
        <family val="2"/>
        <scheme val="minor"/>
      </rPr>
      <t xml:space="preserve">
(&gt;1 in 10)</t>
    </r>
  </si>
  <si>
    <r>
      <rPr>
        <b/>
        <sz val="11"/>
        <color rgb="FFC87D54"/>
        <rFont val="Arial"/>
        <family val="2"/>
        <scheme val="minor"/>
      </rPr>
      <t>Occasional</t>
    </r>
    <r>
      <rPr>
        <sz val="11"/>
        <color rgb="FFC87D54"/>
        <rFont val="Arial"/>
        <family val="2"/>
        <scheme val="minor"/>
      </rPr>
      <t xml:space="preserve">
(1 in 200)</t>
    </r>
  </si>
  <si>
    <r>
      <rPr>
        <b/>
        <sz val="11"/>
        <color rgb="FFA6A448"/>
        <rFont val="Arial"/>
        <family val="2"/>
        <scheme val="minor"/>
      </rPr>
      <t xml:space="preserve">Unlikely
</t>
    </r>
    <r>
      <rPr>
        <sz val="11"/>
        <color rgb="FFA6A448"/>
        <rFont val="Arial"/>
        <family val="2"/>
        <scheme val="minor"/>
      </rPr>
      <t>(1 in 2000)</t>
    </r>
  </si>
  <si>
    <r>
      <rPr>
        <b/>
        <sz val="11"/>
        <color rgb="FF3D8B6D"/>
        <rFont val="Arial"/>
        <family val="2"/>
        <scheme val="minor"/>
      </rPr>
      <t>Rare</t>
    </r>
    <r>
      <rPr>
        <sz val="11"/>
        <color rgb="FF3D8B6D"/>
        <rFont val="Arial"/>
        <family val="2"/>
        <scheme val="minor"/>
      </rPr>
      <t xml:space="preserve">
(&lt;1 in 10000)</t>
    </r>
  </si>
  <si>
    <t>TIPS</t>
  </si>
  <si>
    <t>Press Alt+Enter to create a newline within a cell</t>
  </si>
  <si>
    <t>Labels</t>
  </si>
  <si>
    <t>Yes</t>
  </si>
  <si>
    <t>Include Risk Score Labels</t>
  </si>
  <si>
    <t>Edit the Axis Rating labels as needed</t>
  </si>
  <si>
    <r>
      <t>Matrix &amp; Label</t>
    </r>
    <r>
      <rPr>
        <sz val="22"/>
        <color theme="4"/>
        <rFont val="Arial"/>
        <family val="2"/>
        <scheme val="major"/>
      </rPr>
      <t xml:space="preserve"> Options</t>
    </r>
  </si>
  <si>
    <r>
      <t>Color Scale</t>
    </r>
    <r>
      <rPr>
        <sz val="22"/>
        <color theme="4"/>
        <rFont val="Arial"/>
        <family val="2"/>
        <scheme val="major"/>
      </rPr>
      <t xml:space="preserve"> Options</t>
    </r>
  </si>
  <si>
    <t>Risk Assessment Matrix Template</t>
  </si>
  <si>
    <t>https://www.vertex42.com/ExcelTemplates/risk-assessment-matrix.html</t>
  </si>
  <si>
    <t>#3D8B6D</t>
  </si>
  <si>
    <t>#C23F42</t>
  </si>
  <si>
    <t>#EDCD67</t>
  </si>
  <si>
    <t>© 2024 Vertex42.com</t>
  </si>
  <si>
    <t>Design Failure Modes and Effects Analysis</t>
  </si>
  <si>
    <t>DFMEA</t>
  </si>
  <si>
    <r>
      <t xml:space="preserve">Risk
</t>
    </r>
    <r>
      <rPr>
        <sz val="10"/>
        <color theme="1"/>
        <rFont val="Arial"/>
        <family val="2"/>
        <scheme val="minor"/>
      </rPr>
      <t>(F x S)</t>
    </r>
  </si>
  <si>
    <t>CAUSE of Failure</t>
  </si>
  <si>
    <t>EFFECT of Failure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</si>
  <si>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</si>
  <si>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</si>
  <si>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</si>
  <si>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</si>
  <si>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Do not delete this worksheet</t>
  </si>
  <si>
    <t>Risk Assessment Template</t>
  </si>
  <si>
    <t>© 2024 Vertex42 LLC</t>
  </si>
  <si>
    <t>Risk Assessment Matrix</t>
  </si>
  <si>
    <t>Impact</t>
  </si>
  <si>
    <r>
      <t>Risk Assessment</t>
    </r>
    <r>
      <rPr>
        <sz val="22"/>
        <color theme="4" tint="-0.249977111117893"/>
        <rFont val="Arial"/>
        <family val="2"/>
        <scheme val="major"/>
      </rPr>
      <t xml:space="preserve"> Matrix</t>
    </r>
  </si>
  <si>
    <t>LIKELIHOOD</t>
  </si>
  <si>
    <t>RISK SCORE</t>
  </si>
  <si>
    <t>IMPACT</t>
  </si>
  <si>
    <t>#</t>
  </si>
  <si>
    <t>#C00000</t>
  </si>
  <si>
    <r>
      <rPr>
        <b/>
        <sz val="11"/>
        <color rgb="FFC00000"/>
        <rFont val="Arial"/>
        <family val="2"/>
        <scheme val="minor"/>
      </rPr>
      <t>Almost Certain</t>
    </r>
    <r>
      <rPr>
        <sz val="11"/>
        <color rgb="FFC00000"/>
        <rFont val="Arial"/>
        <family val="2"/>
        <scheme val="minor"/>
      </rPr>
      <t xml:space="preserve">
(&gt;1 in 10)</t>
    </r>
  </si>
  <si>
    <t>Color Scale Minimum Value</t>
  </si>
  <si>
    <t>Color Scale Maximum Value</t>
  </si>
  <si>
    <r>
      <t>Risk Assessment</t>
    </r>
    <r>
      <rPr>
        <sz val="18"/>
        <color theme="4" tint="-0.249977111117893"/>
        <rFont val="Arial"/>
        <family val="2"/>
        <scheme val="major"/>
      </rPr>
      <t xml:space="preserve"> Matrix</t>
    </r>
  </si>
  <si>
    <t>Value</t>
  </si>
  <si>
    <t>Scale for Risk Score Labels</t>
  </si>
  <si>
    <t>Example</t>
  </si>
  <si>
    <t>Axis Label: Arrows or ±</t>
  </si>
  <si>
    <t>Arrows</t>
  </si>
  <si>
    <t>±</t>
  </si>
  <si>
    <r>
      <t xml:space="preserve">Almost Certain
</t>
    </r>
    <r>
      <rPr>
        <sz val="10"/>
        <color rgb="FFC00000"/>
        <rFont val="Arial"/>
        <family val="2"/>
        <scheme val="minor"/>
      </rPr>
      <t>(&gt;1 in 10)</t>
    </r>
  </si>
  <si>
    <r>
      <t xml:space="preserve">Likely
</t>
    </r>
    <r>
      <rPr>
        <sz val="10"/>
        <color rgb="FFA01010"/>
        <rFont val="Arial"/>
        <family val="2"/>
        <scheme val="minor"/>
      </rPr>
      <t>(1 in 20)</t>
    </r>
  </si>
  <si>
    <r>
      <t xml:space="preserve">Occasional
</t>
    </r>
    <r>
      <rPr>
        <sz val="10"/>
        <color rgb="FF802020"/>
        <rFont val="Arial"/>
        <family val="2"/>
        <scheme val="minor"/>
      </rPr>
      <t>(1 in 200)</t>
    </r>
  </si>
  <si>
    <r>
      <t xml:space="preserve">Unlikely
</t>
    </r>
    <r>
      <rPr>
        <sz val="10"/>
        <color rgb="FF603030"/>
        <rFont val="Arial"/>
        <family val="2"/>
        <scheme val="minor"/>
      </rPr>
      <t>(1 in 2000)</t>
    </r>
  </si>
  <si>
    <r>
      <t xml:space="preserve">Rare
</t>
    </r>
    <r>
      <rPr>
        <sz val="10"/>
        <color rgb="FF404040"/>
        <rFont val="Arial"/>
        <family val="2"/>
        <scheme val="minor"/>
      </rPr>
      <t>(&lt;1 in 10000)</t>
    </r>
  </si>
  <si>
    <t>#0070C0</t>
  </si>
  <si>
    <t>#305490</t>
  </si>
  <si>
    <t>#603860</t>
  </si>
  <si>
    <t>Color Scale Midpoint Value</t>
  </si>
  <si>
    <r>
      <rPr>
        <b/>
        <sz val="11"/>
        <color rgb="FF0070C0"/>
        <rFont val="Arial"/>
        <family val="2"/>
        <scheme val="minor"/>
      </rPr>
      <t>Rare</t>
    </r>
    <r>
      <rPr>
        <sz val="11"/>
        <color rgb="FF0070C0"/>
        <rFont val="Arial"/>
        <family val="2"/>
        <scheme val="minor"/>
      </rPr>
      <t xml:space="preserve">
(&lt;1 in 10000)</t>
    </r>
  </si>
  <si>
    <r>
      <rPr>
        <b/>
        <sz val="11"/>
        <color rgb="FF305490"/>
        <rFont val="Arial"/>
        <family val="2"/>
        <scheme val="minor"/>
      </rPr>
      <t xml:space="preserve">Unlikely
</t>
    </r>
    <r>
      <rPr>
        <sz val="11"/>
        <color rgb="FF305490"/>
        <rFont val="Arial"/>
        <family val="2"/>
        <scheme val="minor"/>
      </rPr>
      <t>(1 in 2000)</t>
    </r>
  </si>
  <si>
    <r>
      <rPr>
        <b/>
        <sz val="11"/>
        <color rgb="FF603860"/>
        <rFont val="Arial"/>
        <family val="2"/>
        <scheme val="minor"/>
      </rPr>
      <t>Occasional</t>
    </r>
    <r>
      <rPr>
        <sz val="11"/>
        <color rgb="FF603860"/>
        <rFont val="Arial"/>
        <family val="2"/>
        <scheme val="minor"/>
      </rPr>
      <t xml:space="preserve">
(1 in 200)</t>
    </r>
  </si>
  <si>
    <r>
      <rPr>
        <b/>
        <sz val="11"/>
        <color rgb="FF901C30"/>
        <rFont val="Arial"/>
        <family val="2"/>
        <scheme val="minor"/>
      </rPr>
      <t>Likely</t>
    </r>
    <r>
      <rPr>
        <sz val="11"/>
        <color rgb="FF901C30"/>
        <rFont val="Arial"/>
        <family val="2"/>
        <scheme val="minor"/>
      </rPr>
      <t xml:space="preserve">
(1 in 20)</t>
    </r>
  </si>
  <si>
    <t>#901C30</t>
  </si>
  <si>
    <t>Severe</t>
  </si>
  <si>
    <r>
      <rPr>
        <b/>
        <sz val="8"/>
        <color theme="4"/>
        <rFont val="Arial"/>
        <family val="2"/>
        <scheme val="minor"/>
      </rPr>
      <t>Note:</t>
    </r>
    <r>
      <rPr>
        <sz val="8"/>
        <color theme="4"/>
        <rFont val="Arial"/>
        <family val="2"/>
        <scheme val="minor"/>
      </rPr>
      <t xml:space="preserve"> Colors are risk score labels are hard-coded into the conditional formatting conditions.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</si>
</sst>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6" x14ac:knownFonts="1">
    <font>
      <sz val="11"/>
      <color theme="1"/>
      <name val="Arial"/>
      <family val="2"/>
      <scheme val="minor"/>
    </font>
    <font>
      <b/>
      <sz val="20"/>
      <color theme="4" tint="-0.249977111117893"/>
      <name val="Arial"/>
      <family val="2"/>
      <scheme val="major"/>
    </font>
    <font>
      <sz val="10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2"/>
      <color indexed="12"/>
      <name val="Arial"/>
      <family val="2"/>
    </font>
    <font>
      <sz val="11"/>
      <color theme="0"/>
      <name val="Arial"/>
      <family val="2"/>
      <scheme val="minor"/>
    </font>
    <font>
      <u/>
      <sz val="10"/>
      <color rgb="FF0000FF"/>
      <name val="Arial"/>
      <family val="2"/>
    </font>
    <font>
      <sz val="9"/>
      <color theme="1" tint="0.499984740745262"/>
      <name val="Arial"/>
      <family val="2"/>
      <scheme val="minor"/>
    </font>
    <font>
      <sz val="22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rgb="FF98282B"/>
      <name val="Arial"/>
      <family val="2"/>
      <scheme val="minor"/>
    </font>
    <font>
      <b/>
      <sz val="11"/>
      <color rgb="FFC87D54"/>
      <name val="Arial"/>
      <family val="2"/>
      <scheme val="minor"/>
    </font>
    <font>
      <b/>
      <sz val="11"/>
      <color rgb="FFA6A448"/>
      <name val="Arial"/>
      <family val="2"/>
      <scheme val="minor"/>
    </font>
    <font>
      <b/>
      <sz val="11"/>
      <color rgb="FF3D8B6D"/>
      <name val="Arial"/>
      <family val="2"/>
      <scheme val="minor"/>
    </font>
    <font>
      <b/>
      <sz val="11"/>
      <color rgb="FFC23F42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sz val="8"/>
      <color theme="4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9"/>
      <color theme="0"/>
      <name val="Arial"/>
      <family val="2"/>
      <scheme val="minor"/>
    </font>
    <font>
      <b/>
      <sz val="20"/>
      <color theme="4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sz val="9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rgb="FF98282B"/>
      <name val="Arial"/>
      <family val="2"/>
      <scheme val="minor"/>
    </font>
    <font>
      <sz val="11"/>
      <color rgb="FFC23F42"/>
      <name val="Arial"/>
      <family val="2"/>
      <scheme val="minor"/>
    </font>
    <font>
      <sz val="11"/>
      <color rgb="FFC87D54"/>
      <name val="Arial"/>
      <family val="2"/>
      <scheme val="minor"/>
    </font>
    <font>
      <sz val="11"/>
      <color rgb="FFA6A448"/>
      <name val="Arial"/>
      <family val="2"/>
      <scheme val="minor"/>
    </font>
    <font>
      <sz val="11"/>
      <color rgb="FF3D8B6D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22"/>
      <color theme="4"/>
      <name val="Arial"/>
      <family val="2"/>
      <scheme val="major"/>
    </font>
    <font>
      <sz val="22"/>
      <color theme="4"/>
      <name val="Arial"/>
      <family val="2"/>
      <scheme val="major"/>
    </font>
    <font>
      <u/>
      <sz val="10"/>
      <color indexed="12"/>
      <name val="Arial"/>
      <family val="2"/>
    </font>
    <font>
      <sz val="8"/>
      <color indexed="12"/>
      <name val="Arial"/>
      <family val="2"/>
    </font>
    <font>
      <sz val="18"/>
      <color theme="4"/>
      <name val="Arial"/>
      <family val="2"/>
      <scheme val="minor"/>
    </font>
    <font>
      <b/>
      <sz val="28"/>
      <color theme="4"/>
      <name val="Arial"/>
      <family val="2"/>
      <scheme val="maj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 tint="0.34998626667073579"/>
      <name val="Arial"/>
      <family val="2"/>
      <scheme val="major"/>
    </font>
    <font>
      <b/>
      <i/>
      <sz val="10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ajor"/>
    </font>
    <font>
      <sz val="22"/>
      <color theme="4" tint="-0.249977111117893"/>
      <name val="Arial"/>
      <family val="2"/>
      <scheme val="major"/>
    </font>
    <font>
      <sz val="12"/>
      <color theme="1"/>
      <name val="Arial"/>
      <family val="2"/>
      <scheme val="minor"/>
    </font>
    <font>
      <b/>
      <sz val="16"/>
      <color theme="1" tint="0.249977111117893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10"/>
      <color rgb="FFC00000"/>
      <name val="Arial"/>
      <family val="2"/>
      <scheme val="minor"/>
    </font>
    <font>
      <sz val="10"/>
      <color rgb="FF404040"/>
      <name val="Arial"/>
      <family val="2"/>
      <scheme val="minor"/>
    </font>
    <font>
      <sz val="10"/>
      <color rgb="FFA01010"/>
      <name val="Arial"/>
      <family val="2"/>
      <scheme val="minor"/>
    </font>
    <font>
      <sz val="10"/>
      <color rgb="FF802020"/>
      <name val="Arial"/>
      <family val="2"/>
      <scheme val="minor"/>
    </font>
    <font>
      <sz val="10"/>
      <color rgb="FF603030"/>
      <name val="Arial"/>
      <family val="2"/>
      <scheme val="minor"/>
    </font>
    <font>
      <b/>
      <sz val="10"/>
      <color rgb="FFC00000"/>
      <name val="Arial"/>
      <family val="2"/>
      <scheme val="minor"/>
    </font>
    <font>
      <b/>
      <sz val="10"/>
      <color rgb="FFA01010"/>
      <name val="Arial"/>
      <family val="2"/>
      <scheme val="minor"/>
    </font>
    <font>
      <b/>
      <sz val="10"/>
      <color rgb="FF603030"/>
      <name val="Arial"/>
      <family val="2"/>
      <scheme val="minor"/>
    </font>
    <font>
      <b/>
      <sz val="10"/>
      <color rgb="FF802020"/>
      <name val="Arial"/>
      <family val="2"/>
      <scheme val="minor"/>
    </font>
    <font>
      <b/>
      <sz val="10"/>
      <color rgb="FF404040"/>
      <name val="Arial"/>
      <family val="2"/>
      <scheme val="minor"/>
    </font>
    <font>
      <b/>
      <i/>
      <sz val="22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8"/>
      <color theme="4" tint="-0.249977111117893"/>
      <name val="Arial"/>
      <family val="2"/>
      <scheme val="major"/>
    </font>
    <font>
      <sz val="18"/>
      <color theme="4" tint="-0.249977111117893"/>
      <name val="Arial"/>
      <family val="2"/>
      <scheme val="major"/>
    </font>
    <font>
      <sz val="14"/>
      <name val="Arial"/>
      <family val="2"/>
      <scheme val="minor"/>
    </font>
    <font>
      <b/>
      <sz val="11"/>
      <color rgb="FF404040"/>
      <name val="Arial"/>
      <family val="2"/>
      <scheme val="minor"/>
    </font>
    <font>
      <b/>
      <sz val="11"/>
      <color rgb="FF603030"/>
      <name val="Arial"/>
      <family val="2"/>
      <scheme val="minor"/>
    </font>
    <font>
      <b/>
      <sz val="11"/>
      <color rgb="FF802020"/>
      <name val="Arial"/>
      <family val="2"/>
      <scheme val="minor"/>
    </font>
    <font>
      <b/>
      <sz val="11"/>
      <color rgb="FFA01010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1"/>
      <color rgb="FF305490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rgb="FF305490"/>
      <name val="Arial"/>
      <family val="2"/>
      <scheme val="minor"/>
    </font>
    <font>
      <sz val="11"/>
      <color rgb="FF603860"/>
      <name val="Arial"/>
      <family val="2"/>
      <scheme val="minor"/>
    </font>
    <font>
      <b/>
      <sz val="11"/>
      <color rgb="FF603860"/>
      <name val="Arial"/>
      <family val="2"/>
      <scheme val="minor"/>
    </font>
    <font>
      <sz val="11"/>
      <color rgb="FF901C30"/>
      <name val="Arial"/>
      <family val="2"/>
      <scheme val="minor"/>
    </font>
    <font>
      <b/>
      <sz val="11"/>
      <color rgb="FF901C30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8"/>
      <color theme="4" tint="-0.499984740745262"/>
      <name val="Arial"/>
      <family val="2"/>
      <scheme val="minor"/>
    </font>
    <font>
      <sz val="8"/>
      <color theme="4" tint="-0.249977111117893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D8B6D"/>
        <bgColor indexed="64"/>
      </patternFill>
    </fill>
    <fill>
      <patternFill patternType="solid">
        <fgColor rgb="FFEDCD67"/>
        <bgColor indexed="64"/>
      </patternFill>
    </fill>
    <fill>
      <patternFill patternType="solid">
        <fgColor rgb="FFC23F42"/>
        <bgColor indexed="64"/>
      </patternFill>
    </fill>
    <fill>
      <patternFill patternType="solid">
        <fgColor rgb="FFA6A448"/>
        <bgColor indexed="64"/>
      </patternFill>
    </fill>
    <fill>
      <patternFill patternType="solid">
        <fgColor rgb="FFC87D54"/>
        <bgColor indexed="64"/>
      </patternFill>
    </fill>
    <fill>
      <patternFill patternType="solid">
        <fgColor rgb="FF98282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5775E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05490"/>
        <bgColor indexed="64"/>
      </patternFill>
    </fill>
    <fill>
      <patternFill patternType="solid">
        <fgColor rgb="FF603860"/>
        <bgColor indexed="64"/>
      </patternFill>
    </fill>
    <fill>
      <patternFill patternType="solid">
        <fgColor rgb="FF901C3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5" fillId="0" borderId="0" xfId="0" applyFont="1" applyAlignment="1">
      <alignment horizontal="left" vertical="top"/>
    </xf>
    <xf numFmtId="0" fontId="0" fillId="13" borderId="0" xfId="0" applyFill="1"/>
    <xf numFmtId="0" fontId="16" fillId="13" borderId="0" xfId="0" applyFont="1" applyFill="1" applyAlignment="1">
      <alignment vertical="top"/>
    </xf>
    <xf numFmtId="0" fontId="16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8" fillId="5" borderId="3" xfId="0" applyFont="1" applyFill="1" applyBorder="1" applyAlignment="1">
      <alignment vertical="top"/>
    </xf>
    <xf numFmtId="0" fontId="28" fillId="5" borderId="0" xfId="0" applyFont="1" applyFill="1"/>
    <xf numFmtId="0" fontId="18" fillId="14" borderId="0" xfId="0" applyFon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29" fillId="5" borderId="0" xfId="0" applyFont="1" applyFill="1" applyAlignment="1">
      <alignment horizontal="right" vertical="center" indent="1"/>
    </xf>
    <xf numFmtId="0" fontId="30" fillId="6" borderId="0" xfId="0" applyFont="1" applyFill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29" fillId="5" borderId="3" xfId="0" applyFont="1" applyFill="1" applyBorder="1" applyAlignment="1">
      <alignment horizontal="right" vertical="center" indent="1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31" fillId="5" borderId="0" xfId="0" applyFont="1" applyFill="1"/>
    <xf numFmtId="0" fontId="13" fillId="4" borderId="0" xfId="0" applyFont="1" applyFill="1" applyAlignment="1">
      <alignment horizontal="center" vertical="top"/>
    </xf>
    <xf numFmtId="0" fontId="13" fillId="4" borderId="0" xfId="0" quotePrefix="1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7" fillId="14" borderId="12" xfId="0" applyFont="1" applyFill="1" applyBorder="1" applyAlignment="1">
      <alignment horizontal="right" vertical="center" indent="1"/>
    </xf>
    <xf numFmtId="0" fontId="13" fillId="3" borderId="0" xfId="0" applyFont="1" applyFill="1" applyAlignment="1">
      <alignment horizontal="right" vertical="center"/>
    </xf>
    <xf numFmtId="0" fontId="32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 indent="1"/>
    </xf>
    <xf numFmtId="9" fontId="34" fillId="0" borderId="0" xfId="2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9" fontId="34" fillId="0" borderId="0" xfId="2" applyFont="1" applyAlignment="1">
      <alignment horizontal="center" vertical="center"/>
    </xf>
    <xf numFmtId="0" fontId="20" fillId="0" borderId="0" xfId="0" applyFont="1" applyAlignment="1">
      <alignment horizontal="left" vertical="center" wrapText="1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14" fontId="36" fillId="0" borderId="0" xfId="0" applyNumberFormat="1" applyFont="1" applyAlignment="1">
      <alignment horizontal="left" vertical="center" indent="1" shrinkToFit="1"/>
    </xf>
    <xf numFmtId="0" fontId="30" fillId="6" borderId="0" xfId="0" applyFont="1" applyFill="1" applyAlignment="1">
      <alignment horizontal="right" vertical="center" indent="1"/>
    </xf>
    <xf numFmtId="0" fontId="30" fillId="9" borderId="0" xfId="0" applyFont="1" applyFill="1" applyAlignment="1">
      <alignment horizontal="right" vertical="center" indent="1"/>
    </xf>
    <xf numFmtId="0" fontId="30" fillId="7" borderId="0" xfId="0" applyFont="1" applyFill="1" applyAlignment="1">
      <alignment horizontal="right" vertical="center" indent="1"/>
    </xf>
    <xf numFmtId="0" fontId="30" fillId="10" borderId="0" xfId="0" applyFont="1" applyFill="1" applyAlignment="1">
      <alignment horizontal="right" vertical="center" indent="1"/>
    </xf>
    <xf numFmtId="0" fontId="30" fillId="8" borderId="0" xfId="0" applyFont="1" applyFill="1" applyAlignment="1">
      <alignment horizontal="right" vertical="center" indent="1"/>
    </xf>
    <xf numFmtId="0" fontId="30" fillId="11" borderId="0" xfId="0" applyFont="1" applyFill="1" applyAlignment="1">
      <alignment horizontal="right" vertical="center" indent="1"/>
    </xf>
    <xf numFmtId="0" fontId="38" fillId="4" borderId="0" xfId="0" quotePrefix="1" applyFont="1" applyFill="1" applyAlignment="1">
      <alignment horizontal="center"/>
    </xf>
    <xf numFmtId="0" fontId="39" fillId="4" borderId="0" xfId="0" applyFont="1" applyFill="1"/>
    <xf numFmtId="0" fontId="32" fillId="3" borderId="0" xfId="0" applyFont="1" applyFill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5" borderId="0" xfId="0" applyFont="1" applyFill="1"/>
    <xf numFmtId="0" fontId="33" fillId="13" borderId="0" xfId="0" applyFont="1" applyFill="1" applyAlignment="1">
      <alignment horizontal="right"/>
    </xf>
    <xf numFmtId="0" fontId="49" fillId="13" borderId="0" xfId="1" applyFont="1" applyFill="1" applyAlignment="1" applyProtection="1">
      <alignment vertical="center"/>
    </xf>
    <xf numFmtId="0" fontId="0" fillId="13" borderId="0" xfId="0" applyFill="1" applyAlignment="1">
      <alignment vertical="top"/>
    </xf>
    <xf numFmtId="0" fontId="48" fillId="0" borderId="0" xfId="1" applyFont="1" applyAlignment="1" applyProtection="1">
      <alignment vertical="center"/>
    </xf>
    <xf numFmtId="0" fontId="3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top"/>
    </xf>
    <xf numFmtId="0" fontId="52" fillId="16" borderId="17" xfId="4" applyFont="1" applyFill="1" applyBorder="1" applyAlignment="1">
      <alignment horizontal="left" vertical="center" indent="1"/>
    </xf>
    <xf numFmtId="0" fontId="52" fillId="16" borderId="17" xfId="4" applyFont="1" applyFill="1" applyBorder="1" applyAlignment="1">
      <alignment horizontal="left" vertical="center"/>
    </xf>
    <xf numFmtId="0" fontId="53" fillId="16" borderId="17" xfId="4" applyFont="1" applyFill="1" applyBorder="1" applyAlignment="1">
      <alignment vertical="center"/>
    </xf>
    <xf numFmtId="0" fontId="9" fillId="0" borderId="0" xfId="4"/>
    <xf numFmtId="0" fontId="3" fillId="12" borderId="0" xfId="4" applyFont="1" applyFill="1"/>
    <xf numFmtId="0" fontId="54" fillId="12" borderId="0" xfId="4" applyFont="1" applyFill="1" applyAlignment="1">
      <alignment horizontal="left" wrapText="1" indent="1"/>
    </xf>
    <xf numFmtId="0" fontId="5" fillId="12" borderId="0" xfId="4" applyFont="1" applyFill="1"/>
    <xf numFmtId="0" fontId="54" fillId="12" borderId="0" xfId="4" applyFont="1" applyFill="1"/>
    <xf numFmtId="0" fontId="54" fillId="12" borderId="0" xfId="4" applyFont="1" applyFill="1" applyAlignment="1">
      <alignment horizontal="left" wrapText="1"/>
    </xf>
    <xf numFmtId="0" fontId="55" fillId="12" borderId="0" xfId="4" applyFont="1" applyFill="1" applyAlignment="1">
      <alignment horizontal="left" wrapText="1"/>
    </xf>
    <xf numFmtId="0" fontId="12" fillId="12" borderId="0" xfId="4" applyFont="1" applyFill="1" applyAlignment="1">
      <alignment horizontal="left" wrapText="1"/>
    </xf>
    <xf numFmtId="0" fontId="54" fillId="12" borderId="0" xfId="4" applyFont="1" applyFill="1" applyAlignment="1">
      <alignment horizontal="left"/>
    </xf>
    <xf numFmtId="0" fontId="56" fillId="12" borderId="0" xfId="4" applyFont="1" applyFill="1" applyAlignment="1">
      <alignment horizontal="left" wrapText="1"/>
    </xf>
    <xf numFmtId="0" fontId="3" fillId="0" borderId="0" xfId="4" applyFont="1"/>
    <xf numFmtId="0" fontId="6" fillId="12" borderId="0" xfId="1" applyFill="1" applyAlignment="1" applyProtection="1">
      <alignment horizontal="left" wrapText="1"/>
    </xf>
    <xf numFmtId="0" fontId="6" fillId="0" borderId="0" xfId="1" applyAlignment="1" applyProtection="1">
      <alignment horizontal="right" vertical="center"/>
    </xf>
    <xf numFmtId="0" fontId="8" fillId="0" borderId="0" xfId="0" applyFont="1" applyAlignment="1">
      <alignment horizontal="right" vertical="top"/>
    </xf>
    <xf numFmtId="0" fontId="5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8" fillId="0" borderId="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35" fillId="4" borderId="0" xfId="0" applyFont="1" applyFill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34" fillId="1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9" fillId="0" borderId="2" xfId="0" applyFont="1" applyBorder="1" applyAlignment="1">
      <alignment horizontal="center" vertical="center"/>
    </xf>
    <xf numFmtId="0" fontId="0" fillId="0" borderId="18" xfId="0" applyBorder="1"/>
    <xf numFmtId="0" fontId="75" fillId="0" borderId="18" xfId="0" applyFont="1" applyBorder="1" applyAlignment="1">
      <alignment horizontal="center" vertical="center" wrapText="1"/>
    </xf>
    <xf numFmtId="0" fontId="70" fillId="2" borderId="19" xfId="0" applyFont="1" applyFill="1" applyBorder="1" applyAlignment="1">
      <alignment horizontal="right" vertical="center" wrapText="1"/>
    </xf>
    <xf numFmtId="0" fontId="71" fillId="2" borderId="19" xfId="0" applyFont="1" applyFill="1" applyBorder="1" applyAlignment="1">
      <alignment horizontal="right" vertical="center" wrapText="1"/>
    </xf>
    <xf numFmtId="0" fontId="73" fillId="2" borderId="19" xfId="0" applyFont="1" applyFill="1" applyBorder="1" applyAlignment="1">
      <alignment horizontal="right" vertical="center" wrapText="1"/>
    </xf>
    <xf numFmtId="0" fontId="72" fillId="2" borderId="19" xfId="0" applyFont="1" applyFill="1" applyBorder="1" applyAlignment="1">
      <alignment horizontal="right" vertical="center" wrapText="1"/>
    </xf>
    <xf numFmtId="0" fontId="74" fillId="2" borderId="19" xfId="0" applyFont="1" applyFill="1" applyBorder="1" applyAlignment="1">
      <alignment horizontal="right" vertical="center" wrapText="1"/>
    </xf>
    <xf numFmtId="0" fontId="74" fillId="2" borderId="21" xfId="0" applyFont="1" applyFill="1" applyBorder="1" applyAlignment="1">
      <alignment horizontal="center" vertical="center" wrapText="1"/>
    </xf>
    <xf numFmtId="0" fontId="72" fillId="2" borderId="21" xfId="0" applyFont="1" applyFill="1" applyBorder="1" applyAlignment="1">
      <alignment horizontal="center" vertical="center" wrapText="1"/>
    </xf>
    <xf numFmtId="0" fontId="73" fillId="2" borderId="21" xfId="0" applyFont="1" applyFill="1" applyBorder="1" applyAlignment="1">
      <alignment horizontal="center" vertical="center" wrapText="1"/>
    </xf>
    <xf numFmtId="0" fontId="71" fillId="2" borderId="21" xfId="0" applyFont="1" applyFill="1" applyBorder="1" applyAlignment="1">
      <alignment horizontal="center" vertical="center" wrapText="1"/>
    </xf>
    <xf numFmtId="0" fontId="70" fillId="2" borderId="21" xfId="0" applyFont="1" applyFill="1" applyBorder="1" applyAlignment="1">
      <alignment horizontal="center" vertical="center" wrapText="1"/>
    </xf>
    <xf numFmtId="0" fontId="80" fillId="2" borderId="22" xfId="0" applyFont="1" applyFill="1" applyBorder="1" applyAlignment="1">
      <alignment horizontal="center" vertical="center" wrapText="1"/>
    </xf>
    <xf numFmtId="0" fontId="81" fillId="2" borderId="22" xfId="0" applyFont="1" applyFill="1" applyBorder="1" applyAlignment="1">
      <alignment horizontal="center" vertical="center" wrapText="1"/>
    </xf>
    <xf numFmtId="0" fontId="82" fillId="2" borderId="22" xfId="0" applyFont="1" applyFill="1" applyBorder="1" applyAlignment="1">
      <alignment horizontal="center" vertical="center" wrapText="1"/>
    </xf>
    <xf numFmtId="0" fontId="83" fillId="2" borderId="22" xfId="0" applyFont="1" applyFill="1" applyBorder="1" applyAlignment="1">
      <alignment horizontal="center" vertical="center" wrapText="1"/>
    </xf>
    <xf numFmtId="0" fontId="63" fillId="2" borderId="22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81" fillId="2" borderId="20" xfId="0" applyFont="1" applyFill="1" applyBorder="1" applyAlignment="1">
      <alignment horizontal="center" vertical="center" wrapText="1"/>
    </xf>
    <xf numFmtId="0" fontId="82" fillId="2" borderId="20" xfId="0" applyFont="1" applyFill="1" applyBorder="1" applyAlignment="1">
      <alignment horizontal="center" vertical="center" wrapText="1"/>
    </xf>
    <xf numFmtId="0" fontId="80" fillId="2" borderId="20" xfId="0" applyFont="1" applyFill="1" applyBorder="1" applyAlignment="1">
      <alignment horizontal="center" vertical="center" wrapText="1"/>
    </xf>
    <xf numFmtId="0" fontId="30" fillId="18" borderId="0" xfId="0" applyFont="1" applyFill="1" applyAlignment="1">
      <alignment horizontal="center" vertical="center"/>
    </xf>
    <xf numFmtId="0" fontId="30" fillId="19" borderId="0" xfId="0" applyFont="1" applyFill="1" applyAlignment="1">
      <alignment horizontal="center" vertical="center"/>
    </xf>
    <xf numFmtId="0" fontId="30" fillId="20" borderId="0" xfId="0" applyFont="1" applyFill="1" applyAlignment="1">
      <alignment horizontal="center" vertical="center"/>
    </xf>
    <xf numFmtId="0" fontId="30" fillId="21" borderId="0" xfId="0" applyFont="1" applyFill="1" applyAlignment="1">
      <alignment horizontal="center" vertical="center"/>
    </xf>
    <xf numFmtId="0" fontId="30" fillId="17" borderId="0" xfId="0" applyFont="1" applyFill="1" applyAlignment="1">
      <alignment horizontal="center" vertical="center"/>
    </xf>
    <xf numFmtId="0" fontId="30" fillId="14" borderId="0" xfId="0" applyFont="1" applyFill="1" applyAlignment="1">
      <alignment horizontal="center" vertical="center"/>
    </xf>
    <xf numFmtId="0" fontId="27" fillId="14" borderId="12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/>
    </xf>
    <xf numFmtId="0" fontId="92" fillId="5" borderId="0" xfId="0" applyFont="1" applyFill="1" applyAlignment="1">
      <alignment horizontal="right" vertical="center" indent="1"/>
    </xf>
    <xf numFmtId="0" fontId="93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38" fillId="4" borderId="0" xfId="0" applyFont="1" applyFill="1" applyAlignment="1">
      <alignment horizontal="left"/>
    </xf>
    <xf numFmtId="0" fontId="33" fillId="13" borderId="0" xfId="0" applyFont="1" applyFill="1" applyAlignment="1">
      <alignment vertical="center"/>
    </xf>
    <xf numFmtId="0" fontId="33" fillId="5" borderId="8" xfId="0" applyFont="1" applyFill="1" applyBorder="1" applyAlignment="1">
      <alignment vertical="center"/>
    </xf>
    <xf numFmtId="0" fontId="37" fillId="5" borderId="0" xfId="0" applyFont="1" applyFill="1"/>
    <xf numFmtId="0" fontId="33" fillId="5" borderId="0" xfId="0" applyFont="1" applyFill="1" applyAlignment="1">
      <alignment vertical="center"/>
    </xf>
    <xf numFmtId="0" fontId="94" fillId="5" borderId="0" xfId="0" applyFont="1" applyFill="1" applyAlignment="1">
      <alignment horizontal="right" vertical="center" indent="1"/>
    </xf>
    <xf numFmtId="0" fontId="33" fillId="5" borderId="9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95" fillId="0" borderId="0" xfId="0" applyFont="1" applyAlignment="1">
      <alignment vertical="center"/>
    </xf>
    <xf numFmtId="0" fontId="33" fillId="0" borderId="0" xfId="0" applyFont="1"/>
    <xf numFmtId="0" fontId="33" fillId="13" borderId="0" xfId="0" applyFont="1" applyFill="1"/>
    <xf numFmtId="0" fontId="76" fillId="0" borderId="18" xfId="0" applyFont="1" applyBorder="1" applyAlignment="1">
      <alignment horizontal="center" vertical="center" wrapText="1"/>
    </xf>
    <xf numFmtId="0" fontId="84" fillId="2" borderId="21" xfId="0" applyFont="1" applyFill="1" applyBorder="1" applyAlignment="1">
      <alignment horizontal="center" vertical="center" wrapText="1"/>
    </xf>
    <xf numFmtId="0" fontId="85" fillId="2" borderId="21" xfId="0" applyFont="1" applyFill="1" applyBorder="1" applyAlignment="1">
      <alignment horizontal="center" vertical="center" wrapText="1"/>
    </xf>
    <xf numFmtId="0" fontId="89" fillId="2" borderId="21" xfId="0" applyFont="1" applyFill="1" applyBorder="1" applyAlignment="1">
      <alignment horizontal="center" vertical="center" wrapText="1"/>
    </xf>
    <xf numFmtId="0" fontId="91" fillId="2" borderId="21" xfId="0" applyFont="1" applyFill="1" applyBorder="1" applyAlignment="1">
      <alignment horizontal="center" vertical="center" wrapText="1"/>
    </xf>
    <xf numFmtId="0" fontId="63" fillId="2" borderId="21" xfId="0" applyFont="1" applyFill="1" applyBorder="1" applyAlignment="1">
      <alignment horizontal="center" vertical="center" wrapText="1"/>
    </xf>
    <xf numFmtId="0" fontId="84" fillId="2" borderId="22" xfId="0" applyFont="1" applyFill="1" applyBorder="1" applyAlignment="1">
      <alignment horizontal="center" vertical="center" wrapText="1"/>
    </xf>
    <xf numFmtId="0" fontId="85" fillId="2" borderId="22" xfId="0" applyFont="1" applyFill="1" applyBorder="1" applyAlignment="1">
      <alignment horizontal="center" vertical="center" wrapText="1"/>
    </xf>
    <xf numFmtId="0" fontId="89" fillId="2" borderId="22" xfId="0" applyFont="1" applyFill="1" applyBorder="1" applyAlignment="1">
      <alignment horizontal="center" vertical="center" wrapText="1"/>
    </xf>
    <xf numFmtId="0" fontId="91" fillId="2" borderId="22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90" fillId="2" borderId="19" xfId="0" applyFont="1" applyFill="1" applyBorder="1" applyAlignment="1">
      <alignment horizontal="center" vertical="center" wrapText="1"/>
    </xf>
    <xf numFmtId="0" fontId="91" fillId="2" borderId="20" xfId="0" applyFont="1" applyFill="1" applyBorder="1" applyAlignment="1">
      <alignment horizontal="center" vertical="center" wrapText="1"/>
    </xf>
    <xf numFmtId="0" fontId="88" fillId="2" borderId="19" xfId="0" applyFont="1" applyFill="1" applyBorder="1" applyAlignment="1">
      <alignment horizontal="center" vertical="center" wrapText="1"/>
    </xf>
    <xf numFmtId="0" fontId="89" fillId="2" borderId="20" xfId="0" applyFont="1" applyFill="1" applyBorder="1" applyAlignment="1">
      <alignment horizontal="center" vertical="center" wrapText="1"/>
    </xf>
    <xf numFmtId="0" fontId="87" fillId="2" borderId="19" xfId="0" applyFont="1" applyFill="1" applyBorder="1" applyAlignment="1">
      <alignment horizontal="center" vertical="center" wrapText="1"/>
    </xf>
    <xf numFmtId="0" fontId="85" fillId="2" borderId="20" xfId="0" applyFont="1" applyFill="1" applyBorder="1" applyAlignment="1">
      <alignment horizontal="center" vertical="center" wrapText="1"/>
    </xf>
    <xf numFmtId="0" fontId="86" fillId="2" borderId="19" xfId="0" applyFont="1" applyFill="1" applyBorder="1" applyAlignment="1">
      <alignment horizontal="center" vertical="center" wrapText="1"/>
    </xf>
    <xf numFmtId="0" fontId="84" fillId="2" borderId="20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textRotation="90"/>
    </xf>
    <xf numFmtId="0" fontId="62" fillId="13" borderId="0" xfId="0" applyFont="1" applyFill="1" applyAlignment="1">
      <alignment horizontal="center" vertical="center"/>
    </xf>
    <xf numFmtId="0" fontId="62" fillId="13" borderId="0" xfId="0" applyFont="1" applyFill="1" applyAlignment="1">
      <alignment horizontal="center" vertical="center" textRotation="90"/>
    </xf>
    <xf numFmtId="0" fontId="21" fillId="15" borderId="0" xfId="0" applyFont="1" applyFill="1" applyAlignment="1">
      <alignment horizontal="center" vertical="center"/>
    </xf>
  </cellXfs>
  <cellStyles count="6">
    <cellStyle name="Hyperlink" xfId="1" builtinId="8" customBuiltin="1"/>
    <cellStyle name="Hyperlink 2" xfId="3" xr:uid="{26426AA0-AD18-48F3-AD52-2354B11B982B}"/>
    <cellStyle name="Hyperlink 3" xfId="5" xr:uid="{84B42AEC-77B2-4059-AA5B-421054C45492}"/>
    <cellStyle name="Normal" xfId="0" builtinId="0"/>
    <cellStyle name="Normal 2" xfId="4" xr:uid="{8DC48243-ADAB-4BBE-A28C-F2AC207DA17D}"/>
    <cellStyle name="Percent" xfId="2" builtinId="5"/>
  </cellStyles>
  <dxfs count="58">
    <dxf>
      <numFmt numFmtId="164" formatCode="&quot;Severe&quot;\_x000a_0"/>
    </dxf>
    <dxf>
      <numFmt numFmtId="165" formatCode="&quot;Extreme&quot;\_x000a_0"/>
    </dxf>
    <dxf>
      <numFmt numFmtId="166" formatCode="&quot;High&quot;\_x000a_0"/>
    </dxf>
    <dxf>
      <numFmt numFmtId="167" formatCode="&quot;Medium&quot;\_x000a_0"/>
    </dxf>
    <dxf>
      <numFmt numFmtId="168" formatCode="&quot;Low&quot;\_x000a_0"/>
    </dxf>
    <dxf>
      <numFmt numFmtId="169" formatCode="&quot;Very Low&quot;\_x000a_0"/>
    </dxf>
    <dxf>
      <numFmt numFmtId="0" formatCode="General"/>
      <fill>
        <patternFill>
          <bgColor rgb="FF98282B"/>
        </patternFill>
      </fill>
    </dxf>
    <dxf>
      <numFmt numFmtId="0" formatCode="General"/>
      <fill>
        <patternFill>
          <bgColor rgb="FFC23F42"/>
        </patternFill>
      </fill>
    </dxf>
    <dxf>
      <numFmt numFmtId="0" formatCode="General"/>
      <fill>
        <patternFill>
          <bgColor rgb="FFC87D54"/>
        </patternFill>
      </fill>
    </dxf>
    <dxf>
      <numFmt numFmtId="0" formatCode="General"/>
      <fill>
        <patternFill>
          <bgColor rgb="FFEDCD67"/>
        </patternFill>
      </fill>
    </dxf>
    <dxf>
      <numFmt numFmtId="0" formatCode="General"/>
      <fill>
        <patternFill>
          <bgColor rgb="FFA6A448"/>
        </patternFill>
      </fill>
    </dxf>
    <dxf>
      <numFmt numFmtId="0" formatCode="General"/>
      <fill>
        <patternFill>
          <bgColor rgb="FF3D8B6D"/>
        </patternFill>
      </fill>
    </dxf>
    <dxf>
      <numFmt numFmtId="170" formatCode="&quot;Catastrophic&quot;\_x000a_0"/>
    </dxf>
    <dxf>
      <numFmt numFmtId="165" formatCode="&quot;Extreme&quot;\_x000a_0"/>
    </dxf>
    <dxf>
      <numFmt numFmtId="166" formatCode="&quot;High&quot;\_x000a_0"/>
    </dxf>
    <dxf>
      <numFmt numFmtId="167" formatCode="&quot;Medium&quot;\_x000a_0"/>
    </dxf>
    <dxf>
      <numFmt numFmtId="168" formatCode="&quot;Low&quot;\_x000a_0"/>
    </dxf>
    <dxf>
      <numFmt numFmtId="169" formatCode="&quot;Very Low&quot;\_x000a_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relativeIndent="-1" justifyLastLine="0" shrinkToFit="0" readingOrder="0"/>
    </dxf>
    <dxf>
      <font>
        <strike val="0"/>
        <outline val="0"/>
        <shadow val="0"/>
        <vertAlign val="baseline"/>
        <sz val="9"/>
        <name val="Arial"/>
        <family val="2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left" vertical="center" textRotation="0" wrapText="1" relativeIndent="-1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Arial"/>
        <family val="2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vertical style="thin">
          <color theme="0"/>
        </vertical>
      </border>
    </dxf>
    <dxf>
      <font>
        <color theme="1"/>
      </font>
      <border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secondRowStripe" dxfId="51"/>
      <tableStyleElement type="firstColumnStripe" dxfId="50"/>
      <tableStyleElement type="secondColumnStripe" dxfId="49"/>
    </tableStyle>
  </tableStyles>
  <colors>
    <mruColors>
      <color rgb="FF901C30"/>
      <color rgb="FF603860"/>
      <color rgb="FF305490"/>
      <color rgb="FF0070C0"/>
      <color rgb="FF603030"/>
      <color rgb="FFA01010"/>
      <color rgb="FF802020"/>
      <color rgb="FF404040"/>
      <color rgb="FF80808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s://www.vertex42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179434</xdr:colOff>
          <xdr:row>2</xdr:row>
          <xdr:rowOff>219075</xdr:rowOff>
        </xdr:from>
        <xdr:to>
          <xdr:col>7</xdr:col>
          <xdr:colOff>227059</xdr:colOff>
          <xdr:row>14</xdr:row>
          <xdr:rowOff>228600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78F983AA-E54A-461E-BDDA-A96DF23DA1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atrix!C4:J11" spid="_x0000_s112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4234" y="914400"/>
              <a:ext cx="7343775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46084</xdr:colOff>
          <xdr:row>0</xdr:row>
          <xdr:rowOff>66675</xdr:rowOff>
        </xdr:from>
        <xdr:to>
          <xdr:col>8</xdr:col>
          <xdr:colOff>581025</xdr:colOff>
          <xdr:row>5</xdr:row>
          <xdr:rowOff>111126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7A464F69-D470-61CC-2F88-8DDE07F689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atrix!C4:J11" spid="_x0000_s21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37159" y="66675"/>
              <a:ext cx="3659141" cy="15303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EAF6C3-2881-4992-B81C-CD3A5EBD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1FB51A-66F0-41EF-ACAB-F08355B1347B}" name="Table13723" displayName="Table13723" ref="B17:M38" totalsRowShown="0" headerRowDxfId="48" dataDxfId="47">
  <tableColumns count="12">
    <tableColumn id="3" xr3:uid="{4919526F-D43F-4279-81FC-967D1A5A6EE3}" name="#" dataDxfId="46"/>
    <tableColumn id="1" xr3:uid="{E55E8031-885D-4264-800D-FAA18CDAEE32}" name="Failure Mode" dataDxfId="45"/>
    <tableColumn id="9" xr3:uid="{69BEE0CD-1A00-42EC-8245-BC0C12F6C2E1}" name="CAUSE of Failure" dataDxfId="44"/>
    <tableColumn id="7" xr3:uid="{D8F86FAE-59D5-4413-9585-9A25DDC11D69}" name="LIKELIHOOD" dataDxfId="43"/>
    <tableColumn id="11" xr3:uid="{9FCF415C-15EC-4D3D-B884-98173C4CE38D}" name="EFFECT of Failure" dataDxfId="42"/>
    <tableColumn id="10" xr3:uid="{A712A219-0D81-4EEF-87DD-F68DF6ECBDB3}" name="IMPACT" dataDxfId="41"/>
    <tableColumn id="18" xr3:uid="{144D0778-E614-4212-9752-4EFD35ECE706}" name="RISK SCORE" dataDxfId="40">
      <calculatedColumnFormula>IF(OR(ISBLANK(Table13723[[#This Row],[LIKELIHOOD]]),ISBLANK(Table13723[[#This Row],[IMPACT]]))," - ",Table13723[[#This Row],[LIKELIHOOD]]*Table13723[[#This Row],[IMPACT]])</calculatedColumnFormula>
    </tableColumn>
    <tableColumn id="14" xr3:uid="{A162A50B-D3E0-4E65-B891-BAA7D7DCD9A3}" name="Recommended_x000a_Actions" dataDxfId="39"/>
    <tableColumn id="15" xr3:uid="{FE2B35D8-3F2C-416C-91AA-72D514E686A4}" name="Action_x000a_Owner" dataDxfId="38"/>
    <tableColumn id="16" xr3:uid="{14132F9F-796C-4D45-A422-4EC82007EAD4}" name="Action_x000a_Due Date" dataDxfId="37"/>
    <tableColumn id="2" xr3:uid="{83A74FF6-4A47-4E3B-947C-C410FD199B62}" name="%_x000a_Complete" dataDxfId="36" dataCellStyle="Percent"/>
    <tableColumn id="6" xr3:uid="{8D0ACEB8-AE68-41C2-ADB5-5AC62008E4C3}" name="Notes" dataDxfId="35"/>
  </tableColumns>
  <tableStyleInfo name="ToDoList" showFirstColumn="1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72" displayName="Table1372" ref="B7:P28" totalsRowShown="0" headerRowDxfId="34" dataDxfId="33">
  <autoFilter ref="B7:P28" xr:uid="{00000000-0009-0000-0100-000001000000}"/>
  <tableColumns count="15">
    <tableColumn id="3" xr3:uid="{00000000-0010-0000-0000-000003000000}" name="Item / Function" dataDxfId="32" dataCellStyle="Percent"/>
    <tableColumn id="1" xr3:uid="{00000000-0010-0000-0000-000001000000}" name="Failure Mode" dataDxfId="31"/>
    <tableColumn id="9" xr3:uid="{CB3D4727-130D-4E69-8E3F-F43528B6B1F5}" name="CAUSE of Failure" dataDxfId="30"/>
    <tableColumn id="7" xr3:uid="{00000000-0010-0000-0000-000007000000}" name="Frequency / Likelihood" dataDxfId="29"/>
    <tableColumn id="11" xr3:uid="{AA5DE380-D922-4C67-8A55-67424C6670A7}" name="EFFECT of Failure" dataDxfId="28"/>
    <tableColumn id="10" xr3:uid="{00000000-0010-0000-0000-00000A000000}" name="Severity / Impact" dataDxfId="27"/>
    <tableColumn id="18" xr3:uid="{244F5216-C7FC-4E4C-B401-12BAC9EB7022}" name="Risk_x000a_(F x S)" dataDxfId="26">
      <calculatedColumnFormula>IF(OR(ISBLANK(Table1372[[#This Row],[Frequency / Likelihood]]),ISBLANK(Table1372[[#This Row],[Severity / Impact]]))," - ",Table1372[[#This Row],[Frequency / Likelihood]]*Table1372[[#This Row],[Severity / Impact]])</calculatedColumnFormula>
    </tableColumn>
    <tableColumn id="13" xr3:uid="{D14C695B-A4C7-4FE0-87A6-B9F6764E777F}" name="Current Controls" dataDxfId="25"/>
    <tableColumn id="17" xr3:uid="{302D6622-6799-48BD-9F5C-48B96BA96889}" name="Detection" dataDxfId="24"/>
    <tableColumn id="12" xr3:uid="{00000000-0010-0000-0000-00000C000000}" name="RPN_x000a_(SxFxD)" dataDxfId="23">
      <calculatedColumnFormula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calculatedColumnFormula>
    </tableColumn>
    <tableColumn id="14" xr3:uid="{2C06A99B-2BF4-4B90-A560-E22F6EEB0B88}" name="Recommended_x000a_Actions" dataDxfId="22"/>
    <tableColumn id="15" xr3:uid="{75B9F5E6-51D3-470B-9924-03C2A4AD068D}" name="Action_x000a_Owner" dataDxfId="21"/>
    <tableColumn id="16" xr3:uid="{1F76A5B5-7632-4627-B8FC-00574DC8CC72}" name="Action_x000a_Due Date" dataDxfId="20"/>
    <tableColumn id="2" xr3:uid="{00000000-0010-0000-0000-000002000000}" name="%_x000a_Complete" dataDxfId="19" dataCellStyle="Percent"/>
    <tableColumn id="6" xr3:uid="{00000000-0010-0000-0000-000006000000}" name="Notes" dataDxfId="18"/>
  </tableColumns>
  <tableStyleInfo name="ToDoList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risk-assessment-matrix.html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v42&amp;utm_medium=file&amp;utm_campaign=templates&amp;utm_term=RACI-matrix&amp;utm_content=logo" TargetMode="External"/><Relationship Id="rId2" Type="http://schemas.openxmlformats.org/officeDocument/2006/relationships/hyperlink" Target="https://www.vertex42.com/ExcelTemplates/risk-assessment-matrix.html" TargetMode="External"/><Relationship Id="rId1" Type="http://schemas.openxmlformats.org/officeDocument/2006/relationships/hyperlink" Target="https://www.vertex42.com/ExcelTemplates/risk-assessment-matrix.html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v42&amp;utm_medium=file&amp;utm_campaign=templates&amp;utm_term=RACI-matrix&amp;utm_content=logo" TargetMode="External"/><Relationship Id="rId2" Type="http://schemas.openxmlformats.org/officeDocument/2006/relationships/hyperlink" Target="https://www.vertex42.com/ExcelTemplates/risk-assessment-matrix.html" TargetMode="External"/><Relationship Id="rId1" Type="http://schemas.openxmlformats.org/officeDocument/2006/relationships/hyperlink" Target="https://www.vertex42.com/ExcelTemplates/risk-assessment-matrix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v42&amp;utm_medium=file&amp;utm_campaign=templates&amp;utm_term=RACI-matrix&amp;utm_content=logo" TargetMode="External"/><Relationship Id="rId2" Type="http://schemas.openxmlformats.org/officeDocument/2006/relationships/hyperlink" Target="https://www.vertex42.com/ExcelTemplates/risk-assessment-matrix.html" TargetMode="External"/><Relationship Id="rId1" Type="http://schemas.openxmlformats.org/officeDocument/2006/relationships/hyperlink" Target="https://www.vertex42.com/ExcelTemplates/risk-assessment-matrix.html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ExcelTemplates/risk-assessment-matrix.html" TargetMode="Externa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risk-assessment-matrix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6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D083-CED3-453C-93EF-EAE52EE80630}">
  <sheetPr>
    <pageSetUpPr fitToPage="1"/>
  </sheetPr>
  <dimension ref="A1:O45"/>
  <sheetViews>
    <sheetView showGridLines="0" tabSelected="1" topLeftCell="B1" workbookViewId="0">
      <selection activeCell="B2" sqref="B2"/>
    </sheetView>
  </sheetViews>
  <sheetFormatPr defaultRowHeight="14.25" x14ac:dyDescent="0.2"/>
  <cols>
    <col min="1" max="1" width="2.875" hidden="1" customWidth="1"/>
    <col min="2" max="2" width="4" style="57" customWidth="1"/>
    <col min="3" max="3" width="19.25" style="57" customWidth="1"/>
    <col min="4" max="4" width="26.625" customWidth="1"/>
    <col min="5" max="5" width="11.625" style="57" customWidth="1"/>
    <col min="6" max="6" width="26.625" customWidth="1"/>
    <col min="7" max="7" width="11.625" style="57" customWidth="1"/>
    <col min="8" max="8" width="9.375" customWidth="1"/>
    <col min="9" max="9" width="28.25" style="57" customWidth="1"/>
    <col min="10" max="10" width="14.125" bestFit="1" customWidth="1"/>
    <col min="11" max="11" width="8.625" bestFit="1" customWidth="1"/>
    <col min="12" max="12" width="10.5" customWidth="1"/>
    <col min="13" max="13" width="24.75" customWidth="1"/>
    <col min="14" max="14" width="22.125" customWidth="1"/>
    <col min="15" max="15" width="9" customWidth="1"/>
  </cols>
  <sheetData>
    <row r="1" spans="2:13" ht="35.25" x14ac:dyDescent="0.4">
      <c r="B1" s="84" t="s">
        <v>127</v>
      </c>
      <c r="D1" s="57"/>
      <c r="E1" s="1"/>
      <c r="F1" s="57"/>
      <c r="G1" s="1"/>
      <c r="H1" s="1"/>
      <c r="I1"/>
      <c r="L1" s="2"/>
      <c r="M1" s="4" t="e" vm="1">
        <v>#VALUE!</v>
      </c>
    </row>
    <row r="2" spans="2:13" ht="19.5" customHeight="1" x14ac:dyDescent="0.2">
      <c r="B2" s="63"/>
      <c r="C2" s="63" t="s">
        <v>2</v>
      </c>
      <c r="D2" s="132">
        <v>45589</v>
      </c>
      <c r="E2"/>
      <c r="F2" s="57"/>
      <c r="G2"/>
      <c r="I2"/>
      <c r="M2" s="101" t="s">
        <v>127</v>
      </c>
    </row>
    <row r="3" spans="2:13" ht="19.5" customHeight="1" x14ac:dyDescent="0.2">
      <c r="D3" s="57"/>
      <c r="E3"/>
      <c r="F3" s="57"/>
      <c r="G3"/>
      <c r="I3"/>
      <c r="M3" s="102" t="s">
        <v>128</v>
      </c>
    </row>
    <row r="4" spans="2:13" ht="19.5" customHeight="1" x14ac:dyDescent="0.2">
      <c r="D4" s="57"/>
      <c r="E4"/>
      <c r="F4" s="57"/>
      <c r="G4"/>
      <c r="I4"/>
    </row>
    <row r="5" spans="2:13" ht="19.5" customHeight="1" x14ac:dyDescent="0.2">
      <c r="D5" s="57"/>
      <c r="E5"/>
      <c r="F5" s="57"/>
      <c r="G5"/>
      <c r="I5"/>
    </row>
    <row r="6" spans="2:13" ht="19.5" customHeight="1" x14ac:dyDescent="0.2">
      <c r="D6" s="57"/>
      <c r="E6"/>
      <c r="F6" s="57"/>
      <c r="G6"/>
      <c r="I6"/>
    </row>
    <row r="7" spans="2:13" ht="19.5" customHeight="1" x14ac:dyDescent="0.2">
      <c r="D7" s="57"/>
      <c r="E7"/>
      <c r="F7" s="57"/>
      <c r="G7"/>
      <c r="I7"/>
    </row>
    <row r="8" spans="2:13" ht="19.5" customHeight="1" x14ac:dyDescent="0.2">
      <c r="D8" s="57"/>
      <c r="E8"/>
      <c r="F8" s="57"/>
      <c r="G8"/>
      <c r="I8"/>
    </row>
    <row r="9" spans="2:13" ht="19.5" customHeight="1" x14ac:dyDescent="0.2">
      <c r="D9" s="57"/>
      <c r="E9"/>
      <c r="F9" s="57"/>
      <c r="G9"/>
      <c r="I9"/>
    </row>
    <row r="10" spans="2:13" ht="19.5" customHeight="1" x14ac:dyDescent="0.2">
      <c r="D10" s="57"/>
      <c r="E10"/>
      <c r="F10" s="57"/>
      <c r="G10"/>
      <c r="I10"/>
    </row>
    <row r="11" spans="2:13" ht="19.5" customHeight="1" x14ac:dyDescent="0.2">
      <c r="D11" s="57"/>
      <c r="E11"/>
      <c r="F11" s="57"/>
      <c r="G11"/>
      <c r="I11"/>
    </row>
    <row r="12" spans="2:13" ht="19.5" customHeight="1" x14ac:dyDescent="0.2">
      <c r="D12" s="57"/>
      <c r="E12"/>
      <c r="F12" s="57"/>
      <c r="G12"/>
      <c r="I12"/>
    </row>
    <row r="13" spans="2:13" ht="19.5" customHeight="1" x14ac:dyDescent="0.2">
      <c r="D13" s="57"/>
      <c r="E13"/>
      <c r="F13" s="57"/>
      <c r="G13"/>
      <c r="I13"/>
    </row>
    <row r="14" spans="2:13" ht="19.5" customHeight="1" x14ac:dyDescent="0.2">
      <c r="D14" s="57"/>
      <c r="E14"/>
      <c r="F14" s="57"/>
      <c r="G14"/>
      <c r="I14"/>
    </row>
    <row r="15" spans="2:13" ht="19.5" customHeight="1" x14ac:dyDescent="0.2">
      <c r="D15" s="57"/>
      <c r="E15"/>
      <c r="F15" s="57"/>
      <c r="G15"/>
      <c r="I15"/>
    </row>
    <row r="16" spans="2:13" ht="20.25" customHeight="1" x14ac:dyDescent="0.25">
      <c r="B16" s="131"/>
      <c r="D16" s="129"/>
      <c r="E16" s="130"/>
      <c r="F16" s="129"/>
      <c r="G16" s="130"/>
      <c r="H16" s="130"/>
      <c r="I16" s="203" t="s">
        <v>82</v>
      </c>
      <c r="J16" s="203"/>
      <c r="K16" s="203"/>
      <c r="L16" s="203"/>
      <c r="M16" s="203"/>
    </row>
    <row r="17" spans="1:13" s="59" customFormat="1" ht="32.25" customHeight="1" x14ac:dyDescent="0.2">
      <c r="A17" s="62"/>
      <c r="B17" s="127" t="s">
        <v>135</v>
      </c>
      <c r="C17" s="127" t="s">
        <v>19</v>
      </c>
      <c r="D17" s="127" t="s">
        <v>120</v>
      </c>
      <c r="E17" s="60" t="s">
        <v>132</v>
      </c>
      <c r="F17" s="127" t="s">
        <v>121</v>
      </c>
      <c r="G17" s="60" t="s">
        <v>134</v>
      </c>
      <c r="H17" s="127" t="s">
        <v>133</v>
      </c>
      <c r="I17" s="83" t="s">
        <v>91</v>
      </c>
      <c r="J17" s="83" t="s">
        <v>92</v>
      </c>
      <c r="K17" s="83" t="s">
        <v>89</v>
      </c>
      <c r="L17" s="83" t="s">
        <v>90</v>
      </c>
      <c r="M17" s="83" t="s">
        <v>87</v>
      </c>
    </row>
    <row r="18" spans="1:13" s="53" customFormat="1" ht="28.15" customHeight="1" x14ac:dyDescent="0.2">
      <c r="B18" s="50">
        <v>1</v>
      </c>
      <c r="C18" s="81" t="s">
        <v>7</v>
      </c>
      <c r="D18" s="81" t="s">
        <v>22</v>
      </c>
      <c r="E18" s="128">
        <v>2</v>
      </c>
      <c r="F18" s="81" t="s">
        <v>21</v>
      </c>
      <c r="G18" s="128">
        <v>4</v>
      </c>
      <c r="H18" s="6">
        <f>IF(OR(ISBLANK(Table13723[[#This Row],[LIKELIHOOD]]),ISBLANK(Table13723[[#This Row],[IMPACT]]))," - ",Table13723[[#This Row],[LIKELIHOOD]]*Table13723[[#This Row],[IMPACT]])</f>
        <v>8</v>
      </c>
      <c r="I18" s="51" t="s">
        <v>24</v>
      </c>
      <c r="J18" s="81" t="s">
        <v>25</v>
      </c>
      <c r="K18" s="82">
        <v>45585</v>
      </c>
      <c r="L18" s="52">
        <v>0.5</v>
      </c>
      <c r="M18" s="81" t="s">
        <v>93</v>
      </c>
    </row>
    <row r="19" spans="1:13" s="54" customFormat="1" ht="28.15" customHeight="1" x14ac:dyDescent="0.2">
      <c r="B19" s="50">
        <v>2</v>
      </c>
      <c r="C19" s="81" t="s">
        <v>9</v>
      </c>
      <c r="D19" s="81" t="s">
        <v>27</v>
      </c>
      <c r="E19" s="128">
        <v>2</v>
      </c>
      <c r="F19" s="81" t="s">
        <v>26</v>
      </c>
      <c r="G19" s="128">
        <v>5</v>
      </c>
      <c r="H19" s="6">
        <f>IF(OR(ISBLANK(Table13723[[#This Row],[LIKELIHOOD]]),ISBLANK(Table13723[[#This Row],[IMPACT]]))," - ",Table13723[[#This Row],[LIKELIHOOD]]*Table13723[[#This Row],[IMPACT]])</f>
        <v>10</v>
      </c>
      <c r="I19" s="51" t="s">
        <v>29</v>
      </c>
      <c r="J19" s="81" t="s">
        <v>30</v>
      </c>
      <c r="K19" s="82">
        <v>45580</v>
      </c>
      <c r="L19" s="52">
        <v>1</v>
      </c>
      <c r="M19" s="81"/>
    </row>
    <row r="20" spans="1:13" s="54" customFormat="1" ht="28.15" customHeight="1" x14ac:dyDescent="0.2">
      <c r="B20" s="50">
        <v>3</v>
      </c>
      <c r="C20" s="81" t="s">
        <v>11</v>
      </c>
      <c r="D20" s="81" t="s">
        <v>32</v>
      </c>
      <c r="E20" s="128">
        <v>5</v>
      </c>
      <c r="F20" s="81" t="s">
        <v>31</v>
      </c>
      <c r="G20" s="128">
        <v>4</v>
      </c>
      <c r="H20" s="6">
        <f>IF(OR(ISBLANK(Table13723[[#This Row],[LIKELIHOOD]]),ISBLANK(Table13723[[#This Row],[IMPACT]]))," - ",Table13723[[#This Row],[LIKELIHOOD]]*Table13723[[#This Row],[IMPACT]])</f>
        <v>20</v>
      </c>
      <c r="I20" s="51" t="s">
        <v>34</v>
      </c>
      <c r="J20" s="81" t="s">
        <v>35</v>
      </c>
      <c r="K20" s="82">
        <v>45597</v>
      </c>
      <c r="L20" s="52"/>
      <c r="M20" s="81"/>
    </row>
    <row r="21" spans="1:13" s="54" customFormat="1" ht="28.15" customHeight="1" x14ac:dyDescent="0.2">
      <c r="B21" s="50">
        <v>4</v>
      </c>
      <c r="C21" s="81" t="s">
        <v>13</v>
      </c>
      <c r="D21" s="81" t="s">
        <v>37</v>
      </c>
      <c r="E21" s="128">
        <v>2</v>
      </c>
      <c r="F21" s="81" t="s">
        <v>36</v>
      </c>
      <c r="G21" s="128">
        <v>5</v>
      </c>
      <c r="H21" s="6">
        <f>IF(OR(ISBLANK(Table13723[[#This Row],[LIKELIHOOD]]),ISBLANK(Table13723[[#This Row],[IMPACT]]))," - ",Table13723[[#This Row],[LIKELIHOOD]]*Table13723[[#This Row],[IMPACT]])</f>
        <v>10</v>
      </c>
      <c r="I21" s="51" t="s">
        <v>39</v>
      </c>
      <c r="J21" s="81" t="s">
        <v>40</v>
      </c>
      <c r="K21" s="82">
        <v>45606</v>
      </c>
      <c r="L21" s="52">
        <v>0.3</v>
      </c>
      <c r="M21" s="81"/>
    </row>
    <row r="22" spans="1:13" s="54" customFormat="1" ht="28.15" customHeight="1" x14ac:dyDescent="0.2">
      <c r="B22" s="50">
        <v>5</v>
      </c>
      <c r="C22" s="81" t="s">
        <v>14</v>
      </c>
      <c r="D22" s="81" t="s">
        <v>42</v>
      </c>
      <c r="E22" s="128">
        <v>4</v>
      </c>
      <c r="F22" s="81" t="s">
        <v>41</v>
      </c>
      <c r="G22" s="128">
        <v>3</v>
      </c>
      <c r="H22" s="6">
        <f>IF(OR(ISBLANK(Table13723[[#This Row],[LIKELIHOOD]]),ISBLANK(Table13723[[#This Row],[IMPACT]]))," - ",Table13723[[#This Row],[LIKELIHOOD]]*Table13723[[#This Row],[IMPACT]])</f>
        <v>12</v>
      </c>
      <c r="I22" s="51" t="s">
        <v>44</v>
      </c>
      <c r="J22" s="81" t="s">
        <v>30</v>
      </c>
      <c r="K22" s="82">
        <v>45590</v>
      </c>
      <c r="L22" s="52"/>
      <c r="M22" s="81"/>
    </row>
    <row r="23" spans="1:13" s="54" customFormat="1" ht="28.15" customHeight="1" x14ac:dyDescent="0.2">
      <c r="B23" s="50">
        <v>6</v>
      </c>
      <c r="C23" s="81" t="s">
        <v>16</v>
      </c>
      <c r="D23" s="81" t="s">
        <v>46</v>
      </c>
      <c r="E23" s="128">
        <v>3</v>
      </c>
      <c r="F23" s="81" t="s">
        <v>45</v>
      </c>
      <c r="G23" s="128">
        <v>2</v>
      </c>
      <c r="H23" s="6">
        <f>IF(OR(ISBLANK(Table13723[[#This Row],[LIKELIHOOD]]),ISBLANK(Table13723[[#This Row],[IMPACT]]))," - ",Table13723[[#This Row],[LIKELIHOOD]]*Table13723[[#This Row],[IMPACT]])</f>
        <v>6</v>
      </c>
      <c r="I23" s="51" t="s">
        <v>48</v>
      </c>
      <c r="J23" s="81" t="s">
        <v>49</v>
      </c>
      <c r="K23" s="82">
        <v>45583</v>
      </c>
      <c r="L23" s="52"/>
      <c r="M23" s="81"/>
    </row>
    <row r="24" spans="1:13" s="54" customFormat="1" ht="28.15" customHeight="1" x14ac:dyDescent="0.2">
      <c r="B24" s="50">
        <v>7</v>
      </c>
      <c r="C24" s="81" t="s">
        <v>18</v>
      </c>
      <c r="D24" s="81" t="s">
        <v>51</v>
      </c>
      <c r="E24" s="128">
        <v>2</v>
      </c>
      <c r="F24" s="81" t="s">
        <v>50</v>
      </c>
      <c r="G24" s="128">
        <v>3</v>
      </c>
      <c r="H24" s="6">
        <f>IF(OR(ISBLANK(Table13723[[#This Row],[LIKELIHOOD]]),ISBLANK(Table13723[[#This Row],[IMPACT]]))," - ",Table13723[[#This Row],[LIKELIHOOD]]*Table13723[[#This Row],[IMPACT]])</f>
        <v>6</v>
      </c>
      <c r="I24" s="51" t="s">
        <v>53</v>
      </c>
      <c r="J24" s="81" t="s">
        <v>25</v>
      </c>
      <c r="K24" s="82">
        <v>45595</v>
      </c>
      <c r="L24" s="52"/>
      <c r="M24" s="81"/>
    </row>
    <row r="25" spans="1:13" s="54" customFormat="1" ht="28.15" customHeight="1" x14ac:dyDescent="0.2">
      <c r="B25" s="50">
        <v>8</v>
      </c>
      <c r="C25" s="81" t="s">
        <v>72</v>
      </c>
      <c r="D25" s="81" t="s">
        <v>73</v>
      </c>
      <c r="E25" s="128">
        <v>1</v>
      </c>
      <c r="F25" s="81" t="s">
        <v>67</v>
      </c>
      <c r="G25" s="128">
        <v>1</v>
      </c>
      <c r="H25" s="6">
        <f>IF(OR(ISBLANK(Table13723[[#This Row],[LIKELIHOOD]]),ISBLANK(Table13723[[#This Row],[IMPACT]]))," - ",Table13723[[#This Row],[LIKELIHOOD]]*Table13723[[#This Row],[IMPACT]])</f>
        <v>1</v>
      </c>
      <c r="I25" s="51" t="s">
        <v>69</v>
      </c>
      <c r="J25" s="81" t="s">
        <v>70</v>
      </c>
      <c r="K25" s="82">
        <v>45595</v>
      </c>
      <c r="L25" s="52"/>
      <c r="M25" s="81"/>
    </row>
    <row r="26" spans="1:13" s="54" customFormat="1" ht="28.15" customHeight="1" x14ac:dyDescent="0.2">
      <c r="B26" s="50">
        <v>9</v>
      </c>
      <c r="C26" s="81"/>
      <c r="D26" s="81"/>
      <c r="E26" s="128"/>
      <c r="F26" s="81"/>
      <c r="G26" s="128"/>
      <c r="H26" s="6" t="str">
        <f>IF(OR(ISBLANK(Table13723[[#This Row],[LIKELIHOOD]]),ISBLANK(Table13723[[#This Row],[IMPACT]]))," - ",Table13723[[#This Row],[LIKELIHOOD]]*Table13723[[#This Row],[IMPACT]])</f>
        <v xml:space="preserve"> - </v>
      </c>
      <c r="I26" s="51"/>
      <c r="J26" s="81"/>
      <c r="K26" s="82"/>
      <c r="L26" s="52"/>
      <c r="M26" s="81"/>
    </row>
    <row r="27" spans="1:13" s="54" customFormat="1" ht="28.15" customHeight="1" x14ac:dyDescent="0.2">
      <c r="B27" s="50">
        <v>10</v>
      </c>
      <c r="C27" s="81"/>
      <c r="D27" s="81"/>
      <c r="E27" s="128"/>
      <c r="F27" s="81"/>
      <c r="G27" s="128"/>
      <c r="H27" s="6" t="str">
        <f>IF(OR(ISBLANK(Table13723[[#This Row],[LIKELIHOOD]]),ISBLANK(Table13723[[#This Row],[IMPACT]]))," - ",Table13723[[#This Row],[LIKELIHOOD]]*Table13723[[#This Row],[IMPACT]])</f>
        <v xml:space="preserve"> - </v>
      </c>
      <c r="I27" s="51"/>
      <c r="J27" s="81"/>
      <c r="K27" s="82"/>
      <c r="L27" s="55"/>
      <c r="M27" s="81"/>
    </row>
    <row r="28" spans="1:13" s="54" customFormat="1" ht="28.15" customHeight="1" x14ac:dyDescent="0.2">
      <c r="B28" s="50">
        <v>11</v>
      </c>
      <c r="C28" s="81"/>
      <c r="D28" s="81"/>
      <c r="E28" s="128"/>
      <c r="F28" s="81"/>
      <c r="G28" s="128"/>
      <c r="H28" s="6" t="str">
        <f>IF(OR(ISBLANK(Table13723[[#This Row],[LIKELIHOOD]]),ISBLANK(Table13723[[#This Row],[IMPACT]]))," - ",Table13723[[#This Row],[LIKELIHOOD]]*Table13723[[#This Row],[IMPACT]])</f>
        <v xml:space="preserve"> - </v>
      </c>
      <c r="I28" s="51"/>
      <c r="J28" s="81"/>
      <c r="K28" s="82"/>
      <c r="L28" s="55"/>
      <c r="M28" s="81"/>
    </row>
    <row r="29" spans="1:13" s="54" customFormat="1" ht="28.15" customHeight="1" x14ac:dyDescent="0.2">
      <c r="B29" s="50">
        <v>12</v>
      </c>
      <c r="C29" s="81"/>
      <c r="D29" s="81"/>
      <c r="E29" s="128"/>
      <c r="F29" s="81"/>
      <c r="G29" s="128"/>
      <c r="H29" s="6" t="str">
        <f>IF(OR(ISBLANK(Table13723[[#This Row],[LIKELIHOOD]]),ISBLANK(Table13723[[#This Row],[IMPACT]]))," - ",Table13723[[#This Row],[LIKELIHOOD]]*Table13723[[#This Row],[IMPACT]])</f>
        <v xml:space="preserve"> - </v>
      </c>
      <c r="I29" s="51"/>
      <c r="J29" s="81"/>
      <c r="K29" s="82"/>
      <c r="L29" s="55"/>
      <c r="M29" s="81"/>
    </row>
    <row r="30" spans="1:13" s="54" customFormat="1" ht="28.15" customHeight="1" x14ac:dyDescent="0.2">
      <c r="B30" s="50">
        <v>13</v>
      </c>
      <c r="C30" s="81"/>
      <c r="D30" s="81"/>
      <c r="E30" s="128"/>
      <c r="F30" s="81"/>
      <c r="G30" s="128"/>
      <c r="H30" s="6" t="str">
        <f>IF(OR(ISBLANK(Table13723[[#This Row],[LIKELIHOOD]]),ISBLANK(Table13723[[#This Row],[IMPACT]]))," - ",Table13723[[#This Row],[LIKELIHOOD]]*Table13723[[#This Row],[IMPACT]])</f>
        <v xml:space="preserve"> - </v>
      </c>
      <c r="I30" s="51"/>
      <c r="J30" s="81"/>
      <c r="K30" s="82"/>
      <c r="L30" s="55"/>
      <c r="M30" s="81"/>
    </row>
    <row r="31" spans="1:13" s="54" customFormat="1" ht="28.15" customHeight="1" x14ac:dyDescent="0.2">
      <c r="B31" s="50">
        <v>14</v>
      </c>
      <c r="C31" s="81"/>
      <c r="D31" s="81"/>
      <c r="E31" s="128"/>
      <c r="F31" s="81"/>
      <c r="G31" s="128"/>
      <c r="H31" s="6" t="str">
        <f>IF(OR(ISBLANK(Table13723[[#This Row],[LIKELIHOOD]]),ISBLANK(Table13723[[#This Row],[IMPACT]]))," - ",Table13723[[#This Row],[LIKELIHOOD]]*Table13723[[#This Row],[IMPACT]])</f>
        <v xml:space="preserve"> - </v>
      </c>
      <c r="I31" s="51"/>
      <c r="J31" s="81"/>
      <c r="K31" s="82"/>
      <c r="L31" s="55"/>
      <c r="M31" s="81"/>
    </row>
    <row r="32" spans="1:13" s="54" customFormat="1" ht="28.15" customHeight="1" x14ac:dyDescent="0.2">
      <c r="B32" s="50">
        <v>15</v>
      </c>
      <c r="C32" s="81"/>
      <c r="D32" s="81"/>
      <c r="E32" s="128"/>
      <c r="F32" s="81"/>
      <c r="G32" s="128"/>
      <c r="H32" s="6" t="str">
        <f>IF(OR(ISBLANK(Table13723[[#This Row],[LIKELIHOOD]]),ISBLANK(Table13723[[#This Row],[IMPACT]]))," - ",Table13723[[#This Row],[LIKELIHOOD]]*Table13723[[#This Row],[IMPACT]])</f>
        <v xml:space="preserve"> - </v>
      </c>
      <c r="I32" s="51"/>
      <c r="J32" s="81"/>
      <c r="K32" s="82"/>
      <c r="L32" s="55"/>
      <c r="M32" s="81"/>
    </row>
    <row r="33" spans="2:15" s="54" customFormat="1" ht="28.15" customHeight="1" x14ac:dyDescent="0.2">
      <c r="B33" s="50">
        <v>16</v>
      </c>
      <c r="C33" s="81"/>
      <c r="D33" s="81"/>
      <c r="E33" s="128"/>
      <c r="F33" s="81"/>
      <c r="G33" s="128"/>
      <c r="H33" s="6" t="str">
        <f>IF(OR(ISBLANK(Table13723[[#This Row],[LIKELIHOOD]]),ISBLANK(Table13723[[#This Row],[IMPACT]]))," - ",Table13723[[#This Row],[LIKELIHOOD]]*Table13723[[#This Row],[IMPACT]])</f>
        <v xml:space="preserve"> - </v>
      </c>
      <c r="I33" s="51"/>
      <c r="J33" s="81"/>
      <c r="K33" s="82"/>
      <c r="L33" s="55"/>
      <c r="M33" s="81"/>
    </row>
    <row r="34" spans="2:15" s="54" customFormat="1" ht="28.15" customHeight="1" x14ac:dyDescent="0.2">
      <c r="B34" s="50">
        <v>17</v>
      </c>
      <c r="C34" s="81"/>
      <c r="D34" s="81"/>
      <c r="E34" s="128"/>
      <c r="F34" s="81"/>
      <c r="G34" s="128"/>
      <c r="H34" s="6" t="str">
        <f>IF(OR(ISBLANK(Table13723[[#This Row],[LIKELIHOOD]]),ISBLANK(Table13723[[#This Row],[IMPACT]]))," - ",Table13723[[#This Row],[LIKELIHOOD]]*Table13723[[#This Row],[IMPACT]])</f>
        <v xml:space="preserve"> - </v>
      </c>
      <c r="I34" s="56"/>
      <c r="J34" s="51"/>
      <c r="K34" s="82"/>
      <c r="L34" s="55"/>
      <c r="M34" s="81"/>
    </row>
    <row r="35" spans="2:15" s="54" customFormat="1" ht="28.15" customHeight="1" x14ac:dyDescent="0.2">
      <c r="B35" s="50">
        <v>18</v>
      </c>
      <c r="C35" s="81"/>
      <c r="D35" s="81"/>
      <c r="E35" s="128"/>
      <c r="F35" s="81"/>
      <c r="G35" s="128"/>
      <c r="H35" s="6" t="str">
        <f>IF(OR(ISBLANK(Table13723[[#This Row],[LIKELIHOOD]]),ISBLANK(Table13723[[#This Row],[IMPACT]]))," - ",Table13723[[#This Row],[LIKELIHOOD]]*Table13723[[#This Row],[IMPACT]])</f>
        <v xml:space="preserve"> - </v>
      </c>
      <c r="I35" s="51"/>
      <c r="J35" s="81"/>
      <c r="K35" s="82"/>
      <c r="L35" s="55"/>
      <c r="M35" s="81"/>
    </row>
    <row r="36" spans="2:15" s="54" customFormat="1" ht="28.15" customHeight="1" x14ac:dyDescent="0.2">
      <c r="B36" s="50">
        <v>19</v>
      </c>
      <c r="C36" s="81"/>
      <c r="D36" s="81"/>
      <c r="E36" s="128"/>
      <c r="F36" s="81"/>
      <c r="G36" s="128"/>
      <c r="H36" s="6" t="str">
        <f>IF(OR(ISBLANK(Table13723[[#This Row],[LIKELIHOOD]]),ISBLANK(Table13723[[#This Row],[IMPACT]]))," - ",Table13723[[#This Row],[LIKELIHOOD]]*Table13723[[#This Row],[IMPACT]])</f>
        <v xml:space="preserve"> - </v>
      </c>
      <c r="I36" s="56"/>
      <c r="J36" s="51"/>
      <c r="K36" s="82"/>
      <c r="L36" s="55"/>
      <c r="M36" s="81"/>
    </row>
    <row r="37" spans="2:15" s="54" customFormat="1" ht="28.15" customHeight="1" x14ac:dyDescent="0.2">
      <c r="B37" s="50">
        <v>20</v>
      </c>
      <c r="C37" s="81"/>
      <c r="D37" s="81"/>
      <c r="E37" s="128"/>
      <c r="F37" s="81"/>
      <c r="G37" s="128"/>
      <c r="H37" s="6" t="str">
        <f>IF(OR(ISBLANK(Table13723[[#This Row],[LIKELIHOOD]]),ISBLANK(Table13723[[#This Row],[IMPACT]]))," - ",Table13723[[#This Row],[LIKELIHOOD]]*Table13723[[#This Row],[IMPACT]])</f>
        <v xml:space="preserve"> - </v>
      </c>
      <c r="I37" s="56"/>
      <c r="J37" s="51"/>
      <c r="K37" s="82"/>
      <c r="L37" s="55"/>
      <c r="M37" s="81"/>
    </row>
    <row r="38" spans="2:15" s="54" customFormat="1" ht="28.15" customHeight="1" x14ac:dyDescent="0.2">
      <c r="B38" s="50">
        <v>21</v>
      </c>
      <c r="C38" s="81"/>
      <c r="D38" s="81"/>
      <c r="E38" s="128"/>
      <c r="F38" s="81"/>
      <c r="G38" s="128"/>
      <c r="H38" s="6" t="str">
        <f>IF(OR(ISBLANK(Table13723[[#This Row],[LIKELIHOOD]]),ISBLANK(Table13723[[#This Row],[IMPACT]]))," - ",Table13723[[#This Row],[LIKELIHOOD]]*Table13723[[#This Row],[IMPACT]])</f>
        <v xml:space="preserve"> - </v>
      </c>
      <c r="I38" s="56"/>
      <c r="J38" s="51"/>
      <c r="K38" s="82"/>
      <c r="L38" s="55"/>
      <c r="M38" s="81"/>
    </row>
    <row r="39" spans="2:15" s="4" customFormat="1" ht="28.15" customHeight="1" x14ac:dyDescent="0.2">
      <c r="B39" s="57"/>
      <c r="C39" s="57"/>
      <c r="E39" s="57"/>
      <c r="F39"/>
      <c r="G39" s="57"/>
      <c r="I39" s="57"/>
      <c r="J39"/>
      <c r="K39"/>
      <c r="L39"/>
      <c r="M39"/>
      <c r="N39"/>
      <c r="O39"/>
    </row>
    <row r="40" spans="2:15" s="4" customFormat="1" ht="28.15" customHeight="1" x14ac:dyDescent="0.2">
      <c r="B40" s="57"/>
      <c r="C40" s="57"/>
      <c r="E40" s="57"/>
      <c r="F40"/>
      <c r="G40" s="57"/>
      <c r="I40" s="57"/>
      <c r="J40"/>
      <c r="K40"/>
      <c r="L40"/>
      <c r="M40"/>
      <c r="N40"/>
      <c r="O40"/>
    </row>
    <row r="41" spans="2:15" ht="28.15" customHeight="1" x14ac:dyDescent="0.2"/>
    <row r="42" spans="2:15" ht="28.15" customHeight="1" x14ac:dyDescent="0.2"/>
    <row r="43" spans="2:15" ht="28.15" customHeight="1" x14ac:dyDescent="0.2"/>
    <row r="44" spans="2:15" ht="28.15" customHeight="1" x14ac:dyDescent="0.2"/>
    <row r="45" spans="2:15" ht="28.15" customHeight="1" x14ac:dyDescent="0.2"/>
  </sheetData>
  <mergeCells count="1">
    <mergeCell ref="I16:M16"/>
  </mergeCells>
  <conditionalFormatting sqref="H18:H38">
    <cfRule type="colorScale" priority="1">
      <colorScale>
        <cfvo type="num" val="2"/>
        <cfvo type="num" val="8"/>
        <cfvo type="num" val="20"/>
        <color rgb="FF3D8B6D"/>
        <color rgb="FFEDCD67"/>
        <color rgb="FFC23F42"/>
      </colorScale>
    </cfRule>
  </conditionalFormatting>
  <conditionalFormatting sqref="L18:L38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{1AAD00A2-DFA7-468E-9382-50B7A7DD7866}</x14:id>
        </ext>
      </extLst>
    </cfRule>
  </conditionalFormatting>
  <dataValidations count="1">
    <dataValidation type="list" allowBlank="1" showInputMessage="1" showErrorMessage="1" sqref="E18:E38 G18:G38" xr:uid="{55145603-1F77-4DEA-BB79-0850D71FBA49}">
      <formula1>"1,2,3,4,5"</formula1>
    </dataValidation>
  </dataValidations>
  <hyperlinks>
    <hyperlink ref="M2" r:id="rId1" display="Risk Assessment Matrix" xr:uid="{3D219DF2-06CF-4B82-BDFF-54DED1C72755}"/>
  </hyperlinks>
  <pageMargins left="0.25" right="0.25" top="0.35" bottom="0.5" header="0.3" footer="0.25"/>
  <pageSetup scale="86" fitToHeight="0" orientation="portrait" r:id="rId2"/>
  <headerFooter scaleWithDoc="0">
    <oddFooter>&amp;L&amp;"Arial,Regular"&amp;9&amp;K01+041https://www.vertex42.com/ExcelTemplates/risk-assessment-matrix.html&amp;R&amp;"Arial,Regular"&amp;9&amp;K01+041© 2024 by Vertex42.com</oddFooter>
  </headerFooter>
  <drawing r:id="rId3"/>
  <legacyDrawing r:id="rId4"/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AD00A2-DFA7-468E-9382-50B7A7DD7866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L18:L38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7286-72DC-45AE-95E1-B28A9D28F34D}">
  <sheetPr>
    <pageSetUpPr fitToPage="1"/>
  </sheetPr>
  <dimension ref="A1:P37"/>
  <sheetViews>
    <sheetView showGridLines="0" zoomScaleNormal="100" workbookViewId="0"/>
  </sheetViews>
  <sheetFormatPr defaultRowHeight="14.25" x14ac:dyDescent="0.2"/>
  <cols>
    <col min="1" max="1" width="3.5" customWidth="1"/>
    <col min="2" max="2" width="2.625" customWidth="1"/>
    <col min="3" max="3" width="4.625" customWidth="1"/>
    <col min="4" max="4" width="14.25" customWidth="1"/>
    <col min="5" max="5" width="3.75" customWidth="1"/>
    <col min="6" max="10" width="14.75" customWidth="1"/>
    <col min="11" max="11" width="2.625" customWidth="1"/>
    <col min="12" max="12" width="3.5" customWidth="1"/>
    <col min="13" max="13" width="4.625" customWidth="1"/>
    <col min="14" max="14" width="26.5" customWidth="1"/>
    <col min="15" max="15" width="6.375" customWidth="1"/>
    <col min="16" max="16" width="22.5" customWidth="1"/>
  </cols>
  <sheetData>
    <row r="1" spans="1:16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 ht="42" customHeight="1" x14ac:dyDescent="0.2">
      <c r="A2" s="25"/>
      <c r="C2" s="126" t="s">
        <v>131</v>
      </c>
      <c r="J2" s="104" t="e" vm="2">
        <v>#VALUE!</v>
      </c>
      <c r="L2" s="24"/>
      <c r="N2" s="3" t="e" vm="3">
        <v>#VALUE!</v>
      </c>
    </row>
    <row r="3" spans="1:16" ht="15" x14ac:dyDescent="0.2">
      <c r="A3" s="78"/>
      <c r="C3" s="103"/>
      <c r="L3" s="24"/>
    </row>
    <row r="4" spans="1:16" ht="24.75" customHeight="1" x14ac:dyDescent="0.2">
      <c r="A4" s="25"/>
      <c r="F4" s="199" t="str">
        <f>"──────  "&amp;G18&amp;"  ──────►"</f>
        <v>──────  Impact  ──────►</v>
      </c>
      <c r="G4" s="199"/>
      <c r="H4" s="199"/>
      <c r="I4" s="199"/>
      <c r="J4" s="199"/>
      <c r="L4" s="24"/>
      <c r="N4" s="79" t="s">
        <v>111</v>
      </c>
      <c r="P4" s="7"/>
    </row>
    <row r="5" spans="1:16" ht="15" x14ac:dyDescent="0.2">
      <c r="A5" s="78"/>
      <c r="F5" s="116" t="s">
        <v>54</v>
      </c>
      <c r="G5" s="117" t="s">
        <v>55</v>
      </c>
      <c r="H5" s="118" t="s">
        <v>3</v>
      </c>
      <c r="I5" s="119" t="s">
        <v>56</v>
      </c>
      <c r="J5" s="120" t="s">
        <v>57</v>
      </c>
      <c r="L5" s="24"/>
      <c r="N5" s="23" t="s">
        <v>116</v>
      </c>
      <c r="P5" s="7"/>
    </row>
    <row r="6" spans="1:16" ht="15" x14ac:dyDescent="0.2">
      <c r="A6" s="78"/>
      <c r="F6" s="121">
        <v>1</v>
      </c>
      <c r="G6" s="122">
        <v>2</v>
      </c>
      <c r="H6" s="123">
        <v>3</v>
      </c>
      <c r="I6" s="124">
        <v>4</v>
      </c>
      <c r="J6" s="125">
        <v>5</v>
      </c>
      <c r="L6" s="24"/>
      <c r="P6" s="7"/>
    </row>
    <row r="7" spans="1:16" ht="36" customHeight="1" x14ac:dyDescent="0.2">
      <c r="A7" s="25"/>
      <c r="C7" s="200" t="str">
        <f>"─── "&amp;G17&amp;" ──►"</f>
        <v>─── Likelihood ──►</v>
      </c>
      <c r="D7" s="106" t="s">
        <v>99</v>
      </c>
      <c r="E7" s="107">
        <v>5</v>
      </c>
      <c r="F7" s="105">
        <f>IF($G$16="Multiplication",$E7*F$6,$E7+F$6)</f>
        <v>5</v>
      </c>
      <c r="G7" s="105">
        <f t="shared" ref="G7:J11" si="0">IF($G$16="Multiplication",$E7*G$6,$E7+G$6)</f>
        <v>10</v>
      </c>
      <c r="H7" s="105">
        <f t="shared" si="0"/>
        <v>15</v>
      </c>
      <c r="I7" s="105">
        <f t="shared" si="0"/>
        <v>20</v>
      </c>
      <c r="J7" s="105">
        <f t="shared" si="0"/>
        <v>25</v>
      </c>
      <c r="L7" s="24"/>
      <c r="N7" s="11" t="s">
        <v>74</v>
      </c>
      <c r="P7" s="7"/>
    </row>
    <row r="8" spans="1:16" ht="36" customHeight="1" x14ac:dyDescent="0.2">
      <c r="A8" s="25"/>
      <c r="C8" s="200"/>
      <c r="D8" s="108" t="s">
        <v>98</v>
      </c>
      <c r="E8" s="109">
        <v>4</v>
      </c>
      <c r="F8" s="105">
        <f t="shared" ref="F8:F11" si="1">IF($G$16="Multiplication",$E8*F$6,$E8+F$6)</f>
        <v>4</v>
      </c>
      <c r="G8" s="105">
        <f t="shared" si="0"/>
        <v>8</v>
      </c>
      <c r="H8" s="105">
        <f t="shared" si="0"/>
        <v>12</v>
      </c>
      <c r="I8" s="105">
        <f t="shared" si="0"/>
        <v>16</v>
      </c>
      <c r="J8" s="105">
        <f t="shared" si="0"/>
        <v>20</v>
      </c>
      <c r="L8" s="24"/>
      <c r="N8" s="11" t="s">
        <v>78</v>
      </c>
      <c r="P8" s="7"/>
    </row>
    <row r="9" spans="1:16" ht="36" customHeight="1" x14ac:dyDescent="0.2">
      <c r="A9" s="25"/>
      <c r="C9" s="200"/>
      <c r="D9" s="110" t="s">
        <v>100</v>
      </c>
      <c r="E9" s="111">
        <v>3</v>
      </c>
      <c r="F9" s="105">
        <f t="shared" si="1"/>
        <v>3</v>
      </c>
      <c r="G9" s="105">
        <f t="shared" si="0"/>
        <v>6</v>
      </c>
      <c r="H9" s="105">
        <f t="shared" si="0"/>
        <v>9</v>
      </c>
      <c r="I9" s="105">
        <f t="shared" si="0"/>
        <v>12</v>
      </c>
      <c r="J9" s="105">
        <f t="shared" si="0"/>
        <v>15</v>
      </c>
      <c r="L9" s="24"/>
      <c r="N9" s="11" t="s">
        <v>75</v>
      </c>
      <c r="P9" s="7"/>
    </row>
    <row r="10" spans="1:16" ht="36" customHeight="1" x14ac:dyDescent="0.2">
      <c r="A10" s="25"/>
      <c r="C10" s="200"/>
      <c r="D10" s="112" t="s">
        <v>101</v>
      </c>
      <c r="E10" s="113">
        <v>2</v>
      </c>
      <c r="F10" s="105">
        <f t="shared" si="1"/>
        <v>2</v>
      </c>
      <c r="G10" s="105">
        <f t="shared" si="0"/>
        <v>4</v>
      </c>
      <c r="H10" s="105">
        <f t="shared" si="0"/>
        <v>6</v>
      </c>
      <c r="I10" s="105">
        <f t="shared" si="0"/>
        <v>8</v>
      </c>
      <c r="J10" s="105">
        <f t="shared" si="0"/>
        <v>10</v>
      </c>
      <c r="L10" s="24"/>
      <c r="N10" s="11" t="s">
        <v>76</v>
      </c>
      <c r="P10" s="8"/>
    </row>
    <row r="11" spans="1:16" ht="36" customHeight="1" x14ac:dyDescent="0.2">
      <c r="A11" s="25"/>
      <c r="C11" s="200"/>
      <c r="D11" s="114" t="s">
        <v>102</v>
      </c>
      <c r="E11" s="115">
        <v>1</v>
      </c>
      <c r="F11" s="105">
        <f t="shared" si="1"/>
        <v>1</v>
      </c>
      <c r="G11" s="105">
        <f t="shared" si="0"/>
        <v>2</v>
      </c>
      <c r="H11" s="105">
        <f t="shared" si="0"/>
        <v>3</v>
      </c>
      <c r="I11" s="105">
        <f t="shared" si="0"/>
        <v>4</v>
      </c>
      <c r="J11" s="105">
        <f t="shared" si="0"/>
        <v>5</v>
      </c>
      <c r="L11" s="24"/>
      <c r="N11" s="11" t="s">
        <v>77</v>
      </c>
      <c r="P11" s="8"/>
    </row>
    <row r="12" spans="1:16" s="4" customFormat="1" ht="14.1" customHeight="1" x14ac:dyDescent="0.2">
      <c r="A12" s="26"/>
      <c r="L12" s="27"/>
      <c r="P12" s="7"/>
    </row>
    <row r="13" spans="1:16" s="4" customFormat="1" ht="10.15" customHeight="1" thickBo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P13" s="7"/>
    </row>
    <row r="14" spans="1:16" s="4" customFormat="1" ht="12" customHeight="1" thickTop="1" x14ac:dyDescent="0.2">
      <c r="A14" s="26"/>
      <c r="B14" s="14"/>
      <c r="C14" s="15"/>
      <c r="D14" s="15"/>
      <c r="E14" s="15"/>
      <c r="F14" s="15"/>
      <c r="G14" s="15"/>
      <c r="H14" s="15"/>
      <c r="I14" s="15"/>
      <c r="J14" s="15"/>
      <c r="K14" s="16"/>
      <c r="L14" s="27"/>
      <c r="P14" s="7"/>
    </row>
    <row r="15" spans="1:16" s="4" customFormat="1" ht="24" customHeight="1" x14ac:dyDescent="0.4">
      <c r="A15" s="26"/>
      <c r="B15" s="17"/>
      <c r="C15" s="75" t="s">
        <v>109</v>
      </c>
      <c r="D15" s="41"/>
      <c r="E15" s="41"/>
      <c r="F15" s="42"/>
      <c r="G15" s="18"/>
      <c r="H15" s="18"/>
      <c r="I15" s="18"/>
      <c r="J15" s="18"/>
      <c r="K15" s="21"/>
      <c r="L15" s="27"/>
      <c r="N15" s="74" t="s">
        <v>103</v>
      </c>
      <c r="P15" s="7"/>
    </row>
    <row r="16" spans="1:16" s="4" customFormat="1" ht="19.5" customHeight="1" x14ac:dyDescent="0.2">
      <c r="A16" s="26"/>
      <c r="B16" s="17"/>
      <c r="C16" s="18"/>
      <c r="D16" s="39"/>
      <c r="E16" s="39"/>
      <c r="F16" s="32" t="s">
        <v>65</v>
      </c>
      <c r="G16" s="10" t="s">
        <v>81</v>
      </c>
      <c r="H16" s="18"/>
      <c r="I16" s="18"/>
      <c r="J16" s="18"/>
      <c r="K16" s="21"/>
      <c r="L16" s="27"/>
      <c r="N16" s="4" t="s">
        <v>108</v>
      </c>
      <c r="P16" s="7"/>
    </row>
    <row r="17" spans="1:16" s="4" customFormat="1" ht="19.5" customHeight="1" x14ac:dyDescent="0.2">
      <c r="A17" s="26"/>
      <c r="B17" s="17"/>
      <c r="C17" s="18"/>
      <c r="D17" s="18"/>
      <c r="E17" s="18"/>
      <c r="F17" s="32" t="s">
        <v>58</v>
      </c>
      <c r="G17" s="10" t="s">
        <v>4</v>
      </c>
      <c r="H17" s="18"/>
      <c r="I17" s="18"/>
      <c r="J17" s="18"/>
      <c r="K17" s="21"/>
      <c r="L17" s="27"/>
      <c r="N17" s="4" t="s">
        <v>104</v>
      </c>
      <c r="P17" s="7"/>
    </row>
    <row r="18" spans="1:16" s="4" customFormat="1" ht="19.5" customHeight="1" x14ac:dyDescent="0.2">
      <c r="A18" s="26"/>
      <c r="B18" s="17"/>
      <c r="C18" s="18"/>
      <c r="D18" s="18"/>
      <c r="E18" s="18"/>
      <c r="F18" s="32" t="s">
        <v>59</v>
      </c>
      <c r="G18" s="10" t="s">
        <v>130</v>
      </c>
      <c r="H18" s="18"/>
      <c r="I18" s="18"/>
      <c r="J18" s="18"/>
      <c r="K18" s="21"/>
      <c r="L18" s="27"/>
      <c r="P18" s="7"/>
    </row>
    <row r="19" spans="1:16" s="4" customFormat="1" ht="19.5" customHeight="1" x14ac:dyDescent="0.2">
      <c r="A19" s="26"/>
      <c r="B19" s="17"/>
      <c r="C19" s="18"/>
      <c r="D19" s="18"/>
      <c r="E19" s="18"/>
      <c r="F19" s="32" t="s">
        <v>107</v>
      </c>
      <c r="G19" s="10" t="s">
        <v>106</v>
      </c>
      <c r="H19" s="18"/>
      <c r="I19" s="18"/>
      <c r="J19" s="18"/>
      <c r="K19" s="21"/>
      <c r="L19" s="27"/>
      <c r="P19" s="7"/>
    </row>
    <row r="20" spans="1:16" s="4" customFormat="1" ht="12" customHeight="1" thickBot="1" x14ac:dyDescent="0.25">
      <c r="A20" s="26"/>
      <c r="B20" s="19"/>
      <c r="C20" s="20"/>
      <c r="D20" s="20"/>
      <c r="E20" s="20"/>
      <c r="F20" s="40"/>
      <c r="G20" s="20"/>
      <c r="H20" s="20"/>
      <c r="I20" s="20"/>
      <c r="J20" s="20"/>
      <c r="K20" s="22"/>
      <c r="L20" s="27"/>
      <c r="P20" s="7"/>
    </row>
    <row r="21" spans="1:16" s="4" customFormat="1" ht="12" customHeight="1" thickTop="1" x14ac:dyDescent="0.2">
      <c r="A21" s="26"/>
      <c r="B21" s="17"/>
      <c r="C21" s="18"/>
      <c r="D21" s="18"/>
      <c r="E21" s="18"/>
      <c r="F21" s="32"/>
      <c r="G21" s="18"/>
      <c r="H21" s="18"/>
      <c r="I21" s="18"/>
      <c r="J21" s="18"/>
      <c r="K21" s="21"/>
      <c r="L21" s="27"/>
      <c r="P21" s="7"/>
    </row>
    <row r="22" spans="1:16" s="4" customFormat="1" ht="24" customHeight="1" x14ac:dyDescent="0.4">
      <c r="A22" s="26"/>
      <c r="B22" s="17"/>
      <c r="C22" s="75" t="s">
        <v>110</v>
      </c>
      <c r="D22" s="18"/>
      <c r="E22" s="18"/>
      <c r="F22" s="32"/>
      <c r="G22" s="10" t="s">
        <v>66</v>
      </c>
      <c r="H22" s="18"/>
      <c r="I22" s="18"/>
      <c r="J22" s="18"/>
      <c r="K22" s="21"/>
      <c r="L22" s="27"/>
      <c r="P22" s="7"/>
    </row>
    <row r="23" spans="1:16" s="4" customFormat="1" ht="24" customHeight="1" x14ac:dyDescent="0.4">
      <c r="A23" s="26"/>
      <c r="B23" s="17"/>
      <c r="C23" s="43"/>
      <c r="D23" s="18"/>
      <c r="E23" s="18"/>
      <c r="F23" s="32"/>
      <c r="G23" s="18"/>
      <c r="H23" s="18"/>
      <c r="I23" s="18"/>
      <c r="J23" s="18"/>
      <c r="K23" s="21"/>
      <c r="L23" s="27"/>
      <c r="P23" s="7"/>
    </row>
    <row r="24" spans="1:16" s="4" customFormat="1" ht="19.5" customHeight="1" x14ac:dyDescent="0.25">
      <c r="A24" s="26"/>
      <c r="B24" s="17"/>
      <c r="C24" s="18"/>
      <c r="D24" s="48"/>
      <c r="E24" s="48"/>
      <c r="F24" s="71" t="s">
        <v>66</v>
      </c>
      <c r="G24" s="48"/>
      <c r="H24" s="12"/>
      <c r="I24" s="72" t="s">
        <v>95</v>
      </c>
      <c r="J24" s="12"/>
      <c r="K24" s="21"/>
      <c r="L24" s="27"/>
      <c r="P24" s="7"/>
    </row>
    <row r="25" spans="1:16" s="4" customFormat="1" ht="20.25" customHeight="1" x14ac:dyDescent="0.2">
      <c r="A25" s="27"/>
      <c r="B25" s="17"/>
      <c r="C25" s="18"/>
      <c r="D25" s="73" t="s">
        <v>105</v>
      </c>
      <c r="E25" s="49"/>
      <c r="F25" s="44" t="s">
        <v>79</v>
      </c>
      <c r="G25" s="49" t="s">
        <v>80</v>
      </c>
      <c r="H25" s="45" t="s">
        <v>97</v>
      </c>
      <c r="I25" s="13" t="s">
        <v>81</v>
      </c>
      <c r="J25" s="13" t="s">
        <v>5</v>
      </c>
      <c r="K25" s="21"/>
      <c r="L25" s="27"/>
      <c r="P25" s="7"/>
    </row>
    <row r="26" spans="1:16" s="4" customFormat="1" ht="18" x14ac:dyDescent="0.2">
      <c r="A26" s="27"/>
      <c r="B26" s="17"/>
      <c r="C26" s="18"/>
      <c r="D26" s="65" t="s">
        <v>60</v>
      </c>
      <c r="E26" s="65"/>
      <c r="F26" s="46">
        <v>2</v>
      </c>
      <c r="G26" s="33" t="s">
        <v>113</v>
      </c>
      <c r="H26" s="47">
        <f t="shared" ref="H26:H31" si="2">IF($G$16="Multiplication",I26,J26)</f>
        <v>2</v>
      </c>
      <c r="I26" s="9">
        <v>2</v>
      </c>
      <c r="J26" s="9">
        <v>3</v>
      </c>
      <c r="K26" s="21"/>
      <c r="L26" s="27"/>
      <c r="P26" s="7"/>
    </row>
    <row r="27" spans="1:16" s="4" customFormat="1" ht="19.5" customHeight="1" x14ac:dyDescent="0.2">
      <c r="A27" s="27"/>
      <c r="B27" s="17"/>
      <c r="C27" s="18"/>
      <c r="D27" s="66" t="s">
        <v>61</v>
      </c>
      <c r="E27" s="66"/>
      <c r="F27" s="30"/>
      <c r="G27" s="34"/>
      <c r="H27" s="47">
        <f t="shared" si="2"/>
        <v>4</v>
      </c>
      <c r="I27" s="9">
        <v>4</v>
      </c>
      <c r="J27" s="9">
        <v>4</v>
      </c>
      <c r="K27" s="21"/>
      <c r="L27" s="27"/>
      <c r="P27" s="7"/>
    </row>
    <row r="28" spans="1:16" s="4" customFormat="1" ht="19.5" customHeight="1" x14ac:dyDescent="0.2">
      <c r="A28" s="27"/>
      <c r="B28" s="17"/>
      <c r="C28" s="18"/>
      <c r="D28" s="67" t="s">
        <v>62</v>
      </c>
      <c r="E28" s="67"/>
      <c r="F28" s="46">
        <v>6</v>
      </c>
      <c r="G28" s="35" t="s">
        <v>115</v>
      </c>
      <c r="H28" s="47">
        <f t="shared" si="2"/>
        <v>8</v>
      </c>
      <c r="I28" s="9">
        <v>8</v>
      </c>
      <c r="J28" s="9">
        <v>6</v>
      </c>
      <c r="K28" s="21"/>
      <c r="L28" s="27"/>
      <c r="P28" s="7"/>
    </row>
    <row r="29" spans="1:16" s="4" customFormat="1" ht="18" x14ac:dyDescent="0.2">
      <c r="A29" s="27"/>
      <c r="B29" s="17"/>
      <c r="C29" s="18"/>
      <c r="D29" s="68" t="s">
        <v>63</v>
      </c>
      <c r="E29" s="68"/>
      <c r="F29" s="30"/>
      <c r="G29" s="36"/>
      <c r="H29" s="47">
        <f t="shared" si="2"/>
        <v>14</v>
      </c>
      <c r="I29" s="9">
        <v>14</v>
      </c>
      <c r="J29" s="9">
        <v>7</v>
      </c>
      <c r="K29" s="21"/>
      <c r="L29" s="27"/>
      <c r="P29" s="7"/>
    </row>
    <row r="30" spans="1:16" s="4" customFormat="1" ht="19.5" customHeight="1" x14ac:dyDescent="0.2">
      <c r="A30" s="27"/>
      <c r="B30" s="17"/>
      <c r="C30" s="18"/>
      <c r="D30" s="69" t="s">
        <v>64</v>
      </c>
      <c r="E30" s="69"/>
      <c r="F30" s="46">
        <v>20</v>
      </c>
      <c r="G30" s="37" t="s">
        <v>114</v>
      </c>
      <c r="H30" s="47">
        <f t="shared" si="2"/>
        <v>18</v>
      </c>
      <c r="I30" s="9">
        <v>18</v>
      </c>
      <c r="J30" s="9">
        <v>8</v>
      </c>
      <c r="K30" s="21"/>
      <c r="L30" s="27"/>
      <c r="P30" s="7"/>
    </row>
    <row r="31" spans="1:16" s="4" customFormat="1" ht="19.5" customHeight="1" x14ac:dyDescent="0.2">
      <c r="A31" s="27"/>
      <c r="B31" s="17"/>
      <c r="C31" s="18"/>
      <c r="D31" s="70" t="s">
        <v>57</v>
      </c>
      <c r="E31" s="70"/>
      <c r="F31" s="31"/>
      <c r="G31" s="38"/>
      <c r="H31" s="47">
        <f t="shared" si="2"/>
        <v>25</v>
      </c>
      <c r="I31" s="9">
        <v>25</v>
      </c>
      <c r="J31" s="9">
        <v>10</v>
      </c>
      <c r="K31" s="21"/>
      <c r="L31" s="27"/>
      <c r="P31" s="7"/>
    </row>
    <row r="32" spans="1:16" s="4" customFormat="1" x14ac:dyDescent="0.2">
      <c r="A32" s="27"/>
      <c r="B32" s="17"/>
      <c r="C32" s="29"/>
      <c r="D32" s="29" t="s">
        <v>94</v>
      </c>
      <c r="E32" s="29"/>
      <c r="F32" s="18"/>
      <c r="G32" s="18"/>
      <c r="H32" s="18"/>
      <c r="I32" s="18"/>
      <c r="J32" s="18"/>
      <c r="K32" s="21"/>
      <c r="L32" s="27"/>
      <c r="P32" s="7"/>
    </row>
    <row r="33" spans="1:16" s="4" customFormat="1" ht="15" thickBot="1" x14ac:dyDescent="0.25">
      <c r="A33" s="27"/>
      <c r="B33" s="19"/>
      <c r="C33" s="28"/>
      <c r="D33" s="28" t="s">
        <v>96</v>
      </c>
      <c r="E33" s="28"/>
      <c r="F33" s="20"/>
      <c r="G33" s="20"/>
      <c r="H33" s="20"/>
      <c r="I33" s="20"/>
      <c r="J33" s="20"/>
      <c r="K33" s="22"/>
      <c r="L33" s="27"/>
      <c r="P33" s="7"/>
    </row>
    <row r="34" spans="1:16" s="4" customFormat="1" ht="15" thickTop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6" s="4" customFormat="1" x14ac:dyDescent="0.2">
      <c r="A35" s="27"/>
      <c r="B35" s="77" t="s">
        <v>112</v>
      </c>
      <c r="C35" s="27"/>
      <c r="D35" s="27"/>
      <c r="E35" s="27"/>
      <c r="F35" s="27"/>
      <c r="G35" s="27"/>
      <c r="H35" s="27"/>
      <c r="I35" s="27"/>
      <c r="J35" s="27"/>
      <c r="K35" s="76" t="s">
        <v>116</v>
      </c>
      <c r="L35" s="76"/>
    </row>
    <row r="36" spans="1:16" s="4" customFormat="1" x14ac:dyDescent="0.2"/>
    <row r="37" spans="1:16" s="4" customFormat="1" x14ac:dyDescent="0.2"/>
  </sheetData>
  <mergeCells count="2">
    <mergeCell ref="F4:J4"/>
    <mergeCell ref="C7:C11"/>
  </mergeCells>
  <conditionalFormatting sqref="F7:J11">
    <cfRule type="expression" dxfId="17" priority="1">
      <formula>AND($G$19="Yes",F7&lt;=$H$26)</formula>
    </cfRule>
    <cfRule type="expression" dxfId="16" priority="2">
      <formula>AND($G$19="Yes",F7&lt;=$H$27)</formula>
    </cfRule>
    <cfRule type="expression" dxfId="15" priority="3">
      <formula>AND($G$19="Yes",F7&lt;=$H$28)</formula>
    </cfRule>
    <cfRule type="expression" dxfId="14" priority="4">
      <formula>AND($G$19="Yes",F7&lt;=$H$29)</formula>
    </cfRule>
    <cfRule type="expression" dxfId="13" priority="5">
      <formula>AND($G$19="Yes",F7&lt;=$H$30)</formula>
    </cfRule>
    <cfRule type="expression" dxfId="12" priority="6">
      <formula>AND($G$19="Yes",F7&lt;=$H$31)</formula>
    </cfRule>
    <cfRule type="expression" dxfId="11" priority="7" stopIfTrue="1">
      <formula>AND($G$22="Custom",F7&lt;=$H$26)</formula>
    </cfRule>
    <cfRule type="expression" dxfId="10" priority="8" stopIfTrue="1">
      <formula>AND($G$22="Custom",F7&lt;=$H$27)</formula>
    </cfRule>
    <cfRule type="expression" dxfId="9" priority="9" stopIfTrue="1">
      <formula>AND($G$22="Custom",F7&lt;=$H$28)</formula>
    </cfRule>
    <cfRule type="expression" dxfId="8" priority="12" stopIfTrue="1">
      <formula>AND($G$22="Custom",F7&lt;=$H$29)</formula>
    </cfRule>
    <cfRule type="expression" dxfId="7" priority="13" stopIfTrue="1">
      <formula>AND($G$22="Custom",F7&lt;=$H$30)</formula>
    </cfRule>
    <cfRule type="expression" dxfId="6" priority="14" stopIfTrue="1">
      <formula>AND($G$22="Custom",F7&lt;=$H$31)</formula>
    </cfRule>
    <cfRule type="colorScale" priority="15">
      <colorScale>
        <cfvo type="num" val="$F$26"/>
        <cfvo type="num" val="$F$28"/>
        <cfvo type="num" val="$F$30"/>
        <color rgb="FF3D8B6D"/>
        <color rgb="FFEDCD67"/>
        <color rgb="FFC23F42"/>
      </colorScale>
    </cfRule>
    <cfRule type="colorScale" priority="16">
      <colorScale>
        <cfvo type="num" val="$F$26"/>
        <cfvo type="num" val="$F$30"/>
        <color rgb="FFFCFCFF"/>
        <color rgb="FFC00000"/>
      </colorScale>
    </cfRule>
    <cfRule type="colorScale" priority="17">
      <colorScale>
        <cfvo type="num" val="$F$26"/>
        <cfvo type="num" val="$F$28"/>
        <cfvo type="num" val="$F$30"/>
        <color rgb="FF5A8AC6"/>
        <color rgb="FFFCFCFF"/>
        <color rgb="FFC00000"/>
      </colorScale>
    </cfRule>
  </conditionalFormatting>
  <dataValidations count="5">
    <dataValidation type="list" allowBlank="1" showInputMessage="1" showErrorMessage="1" sqref="G22" xr:uid="{984E3D1F-27AA-407A-89A8-322D77672E9B}">
      <formula1>"Custom,Built-In"</formula1>
    </dataValidation>
    <dataValidation type="list" allowBlank="1" showInputMessage="1" showErrorMessage="1" sqref="G16" xr:uid="{5F0086EE-F050-4C9E-8FC1-96F151C6A6D8}">
      <formula1>"Multiplication,Addition"</formula1>
    </dataValidation>
    <dataValidation type="list" allowBlank="1" showInputMessage="1" showErrorMessage="1" sqref="G18" xr:uid="{59C815F2-1E60-45F2-9B1D-91CB73505115}">
      <formula1>"Severity,Impact,Consequence,Effect,SEVERITY,IMPACT,CONSEQUENCE,EFFECT"</formula1>
    </dataValidation>
    <dataValidation type="list" allowBlank="1" showInputMessage="1" showErrorMessage="1" sqref="G17" xr:uid="{32F8FD79-6CEA-4031-A6FE-69EF4EEFD741}">
      <formula1>"Likelihood,Occurrence,Frequency,LIKELIHOOD,OCCURRENCE,FREQUENCY"</formula1>
    </dataValidation>
    <dataValidation type="list" allowBlank="1" showInputMessage="1" showErrorMessage="1" sqref="G19" xr:uid="{F63DAE99-3921-485D-B9D6-762413EA7785}">
      <formula1>"Yes,No"</formula1>
    </dataValidation>
  </dataValidations>
  <hyperlinks>
    <hyperlink ref="N4" r:id="rId1" xr:uid="{C25F3998-1BE3-4E81-B4A4-3187D758804B}"/>
    <hyperlink ref="B35" r:id="rId2" xr:uid="{7648DB3E-A7EE-490A-884D-7CA692431647}"/>
    <hyperlink ref="N2" r:id="rId3" display="https://www.vertex42.com/?utm_source=v42&amp;utm_medium=file&amp;utm_campaign=templates&amp;utm_term=RACI-matrix&amp;utm_content=logo" xr:uid="{27ECABDB-20AC-4B4A-903E-4977E4204FFE}"/>
  </hyperlinks>
  <printOptions horizontalCentered="1" verticalCentered="1"/>
  <pageMargins left="0.35" right="0.35" top="0.35" bottom="0.35" header="0.3" footer="0.2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7E60-5239-40F9-9497-CC8DD9C5EEFD}">
  <sheetPr>
    <pageSetUpPr fitToPage="1"/>
  </sheetPr>
  <dimension ref="A1:P28"/>
  <sheetViews>
    <sheetView showGridLines="0" zoomScaleNormal="100" workbookViewId="0"/>
  </sheetViews>
  <sheetFormatPr defaultRowHeight="14.25" x14ac:dyDescent="0.2"/>
  <cols>
    <col min="1" max="1" width="3.5" customWidth="1"/>
    <col min="2" max="2" width="1.625" customWidth="1"/>
    <col min="3" max="3" width="5.25" customWidth="1"/>
    <col min="4" max="4" width="12.75" customWidth="1"/>
    <col min="5" max="5" width="3.75" customWidth="1"/>
    <col min="6" max="10" width="12.625" customWidth="1"/>
    <col min="11" max="11" width="1.625" customWidth="1"/>
    <col min="12" max="12" width="3.5" customWidth="1"/>
    <col min="13" max="13" width="4.625" customWidth="1"/>
    <col min="14" max="14" width="26.5" customWidth="1"/>
    <col min="15" max="15" width="6.375" customWidth="1"/>
    <col min="16" max="16" width="22.5" customWidth="1"/>
  </cols>
  <sheetData>
    <row r="1" spans="1:16" s="178" customFormat="1" ht="11.25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33" customHeight="1" x14ac:dyDescent="0.2">
      <c r="A2" s="25"/>
      <c r="C2" s="133" t="s">
        <v>140</v>
      </c>
      <c r="J2" s="104" t="e" vm="2">
        <v>#VALUE!</v>
      </c>
      <c r="L2" s="24"/>
      <c r="N2" s="3" t="e" vm="3">
        <v>#VALUE!</v>
      </c>
    </row>
    <row r="3" spans="1:16" ht="15" hidden="1" x14ac:dyDescent="0.2">
      <c r="A3" s="78"/>
      <c r="C3" s="103"/>
      <c r="L3" s="24"/>
    </row>
    <row r="4" spans="1:16" ht="27" customHeight="1" x14ac:dyDescent="0.2">
      <c r="A4" s="25"/>
      <c r="F4" s="201" t="str">
        <f>IF(G19="Arrows","────  "&amp;G18&amp;"  ────►","-  "&amp;G18&amp;"  +")</f>
        <v>-  IMPACT  +</v>
      </c>
      <c r="G4" s="201"/>
      <c r="H4" s="201"/>
      <c r="I4" s="201"/>
      <c r="J4" s="201"/>
      <c r="L4" s="24"/>
      <c r="N4" s="79" t="s">
        <v>111</v>
      </c>
      <c r="P4" s="7"/>
    </row>
    <row r="5" spans="1:16" x14ac:dyDescent="0.2">
      <c r="A5" s="78"/>
      <c r="D5" s="137"/>
      <c r="E5" s="137"/>
      <c r="F5" s="144" t="s">
        <v>54</v>
      </c>
      <c r="G5" s="145" t="s">
        <v>55</v>
      </c>
      <c r="H5" s="146" t="s">
        <v>3</v>
      </c>
      <c r="I5" s="147" t="s">
        <v>56</v>
      </c>
      <c r="J5" s="148" t="s">
        <v>57</v>
      </c>
      <c r="L5" s="24"/>
      <c r="N5" s="23" t="s">
        <v>116</v>
      </c>
      <c r="P5" s="7"/>
    </row>
    <row r="6" spans="1:16" ht="15" x14ac:dyDescent="0.2">
      <c r="A6" s="78"/>
      <c r="D6" s="137"/>
      <c r="E6" s="137"/>
      <c r="F6" s="149">
        <v>1</v>
      </c>
      <c r="G6" s="150">
        <v>2</v>
      </c>
      <c r="H6" s="151">
        <v>3</v>
      </c>
      <c r="I6" s="152">
        <v>4</v>
      </c>
      <c r="J6" s="153">
        <v>5</v>
      </c>
      <c r="L6" s="24"/>
      <c r="P6" s="7"/>
    </row>
    <row r="7" spans="1:16" ht="36" customHeight="1" x14ac:dyDescent="0.2">
      <c r="A7" s="25"/>
      <c r="C7" s="202" t="str">
        <f>IF(G19="Arrows","── "&amp;G17&amp;" ──►","‒  "&amp;G17&amp;"  +")</f>
        <v>‒  LIKELIHOOD  +</v>
      </c>
      <c r="D7" s="139" t="s">
        <v>147</v>
      </c>
      <c r="E7" s="154">
        <v>5</v>
      </c>
      <c r="F7" s="138">
        <f t="shared" ref="F7:J11" si="0">IF($G$16="Multiplication",$E7*F$6,$E7+F$6)</f>
        <v>5</v>
      </c>
      <c r="G7" s="138">
        <f t="shared" si="0"/>
        <v>10</v>
      </c>
      <c r="H7" s="138">
        <f t="shared" si="0"/>
        <v>15</v>
      </c>
      <c r="I7" s="138">
        <f t="shared" si="0"/>
        <v>20</v>
      </c>
      <c r="J7" s="138">
        <f t="shared" si="0"/>
        <v>25</v>
      </c>
      <c r="L7" s="24"/>
      <c r="N7" s="7"/>
      <c r="P7" s="7"/>
    </row>
    <row r="8" spans="1:16" ht="36" customHeight="1" x14ac:dyDescent="0.2">
      <c r="A8" s="25"/>
      <c r="C8" s="202"/>
      <c r="D8" s="140" t="s">
        <v>148</v>
      </c>
      <c r="E8" s="155">
        <v>4</v>
      </c>
      <c r="F8" s="138">
        <f t="shared" si="0"/>
        <v>4</v>
      </c>
      <c r="G8" s="138">
        <f t="shared" si="0"/>
        <v>8</v>
      </c>
      <c r="H8" s="138">
        <f t="shared" si="0"/>
        <v>12</v>
      </c>
      <c r="I8" s="138">
        <f t="shared" si="0"/>
        <v>16</v>
      </c>
      <c r="J8" s="138">
        <f t="shared" si="0"/>
        <v>20</v>
      </c>
      <c r="L8" s="24"/>
      <c r="N8" s="7"/>
      <c r="P8" s="7"/>
    </row>
    <row r="9" spans="1:16" ht="36" customHeight="1" x14ac:dyDescent="0.2">
      <c r="A9" s="25"/>
      <c r="C9" s="202"/>
      <c r="D9" s="141" t="s">
        <v>149</v>
      </c>
      <c r="E9" s="156">
        <v>3</v>
      </c>
      <c r="F9" s="138">
        <f t="shared" si="0"/>
        <v>3</v>
      </c>
      <c r="G9" s="138">
        <f t="shared" si="0"/>
        <v>6</v>
      </c>
      <c r="H9" s="138">
        <f t="shared" si="0"/>
        <v>9</v>
      </c>
      <c r="I9" s="138">
        <f t="shared" si="0"/>
        <v>12</v>
      </c>
      <c r="J9" s="138">
        <f t="shared" si="0"/>
        <v>15</v>
      </c>
      <c r="L9" s="24"/>
      <c r="N9" s="7"/>
      <c r="P9" s="7"/>
    </row>
    <row r="10" spans="1:16" ht="36" customHeight="1" x14ac:dyDescent="0.2">
      <c r="A10" s="25"/>
      <c r="C10" s="202"/>
      <c r="D10" s="142" t="s">
        <v>150</v>
      </c>
      <c r="E10" s="155">
        <v>2</v>
      </c>
      <c r="F10" s="138">
        <f t="shared" si="0"/>
        <v>2</v>
      </c>
      <c r="G10" s="138">
        <f t="shared" si="0"/>
        <v>4</v>
      </c>
      <c r="H10" s="138">
        <f t="shared" si="0"/>
        <v>6</v>
      </c>
      <c r="I10" s="138">
        <f t="shared" si="0"/>
        <v>8</v>
      </c>
      <c r="J10" s="138">
        <f t="shared" si="0"/>
        <v>10</v>
      </c>
      <c r="L10" s="24"/>
      <c r="N10" s="8"/>
      <c r="P10" s="8"/>
    </row>
    <row r="11" spans="1:16" ht="36" customHeight="1" x14ac:dyDescent="0.2">
      <c r="A11" s="25"/>
      <c r="C11" s="202"/>
      <c r="D11" s="143" t="s">
        <v>151</v>
      </c>
      <c r="E11" s="157">
        <v>1</v>
      </c>
      <c r="F11" s="138">
        <f t="shared" si="0"/>
        <v>1</v>
      </c>
      <c r="G11" s="138">
        <f t="shared" si="0"/>
        <v>2</v>
      </c>
      <c r="H11" s="138">
        <f t="shared" si="0"/>
        <v>3</v>
      </c>
      <c r="I11" s="138">
        <f t="shared" si="0"/>
        <v>4</v>
      </c>
      <c r="J11" s="138">
        <f t="shared" si="0"/>
        <v>5</v>
      </c>
      <c r="L11" s="24"/>
      <c r="N11" s="8"/>
      <c r="P11" s="8"/>
    </row>
    <row r="12" spans="1:16" s="176" customFormat="1" ht="11.25" x14ac:dyDescent="0.2">
      <c r="A12" s="170"/>
      <c r="L12" s="170"/>
      <c r="P12" s="177"/>
    </row>
    <row r="13" spans="1:16" s="4" customFormat="1" ht="10.15" customHeight="1" thickBo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P13" s="7"/>
    </row>
    <row r="14" spans="1:16" s="4" customFormat="1" ht="12" customHeight="1" thickTop="1" x14ac:dyDescent="0.2">
      <c r="A14" s="26"/>
      <c r="B14" s="14"/>
      <c r="C14" s="15"/>
      <c r="D14" s="15"/>
      <c r="E14" s="15"/>
      <c r="F14" s="15"/>
      <c r="G14" s="15"/>
      <c r="H14" s="15"/>
      <c r="I14" s="15"/>
      <c r="J14" s="15"/>
      <c r="K14" s="16"/>
      <c r="L14" s="27"/>
      <c r="P14" s="7"/>
    </row>
    <row r="15" spans="1:16" s="4" customFormat="1" ht="24" customHeight="1" x14ac:dyDescent="0.4">
      <c r="A15" s="26"/>
      <c r="B15" s="17"/>
      <c r="C15" s="75" t="s">
        <v>79</v>
      </c>
      <c r="D15" s="41"/>
      <c r="E15" s="41"/>
      <c r="F15" s="42"/>
      <c r="G15" s="18"/>
      <c r="H15" s="18"/>
      <c r="I15" s="135" t="s">
        <v>143</v>
      </c>
      <c r="J15" s="18"/>
      <c r="K15" s="21"/>
      <c r="L15" s="27"/>
      <c r="N15" s="74" t="s">
        <v>103</v>
      </c>
      <c r="P15" s="7"/>
    </row>
    <row r="16" spans="1:16" s="4" customFormat="1" ht="19.5" customHeight="1" x14ac:dyDescent="0.2">
      <c r="A16" s="26"/>
      <c r="B16" s="17"/>
      <c r="C16" s="18"/>
      <c r="D16" s="39"/>
      <c r="E16" s="39"/>
      <c r="F16" s="32" t="s">
        <v>65</v>
      </c>
      <c r="G16" s="10" t="s">
        <v>81</v>
      </c>
      <c r="H16" s="18"/>
      <c r="I16" s="136">
        <f ca="1">IF($G$16="Multiplication",RANDBETWEEN(1,25),RANDBETWEEN(2,10))</f>
        <v>15</v>
      </c>
      <c r="J16" s="18"/>
      <c r="K16" s="21"/>
      <c r="L16" s="27"/>
      <c r="N16" s="4" t="s">
        <v>108</v>
      </c>
      <c r="P16" s="7"/>
    </row>
    <row r="17" spans="1:16" s="4" customFormat="1" ht="19.5" customHeight="1" x14ac:dyDescent="0.2">
      <c r="A17" s="26"/>
      <c r="B17" s="17"/>
      <c r="C17" s="18"/>
      <c r="D17" s="18"/>
      <c r="E17" s="18"/>
      <c r="F17" s="32" t="s">
        <v>58</v>
      </c>
      <c r="G17" s="10" t="s">
        <v>132</v>
      </c>
      <c r="H17" s="18"/>
      <c r="I17" s="136">
        <f t="shared" ref="I17:I22" ca="1" si="1">IF($G$16="Multiplication",RANDBETWEEN(1,25),RANDBETWEEN(2,10))</f>
        <v>22</v>
      </c>
      <c r="J17" s="18"/>
      <c r="K17" s="21"/>
      <c r="L17" s="27"/>
      <c r="N17" s="4" t="s">
        <v>104</v>
      </c>
      <c r="P17" s="7"/>
    </row>
    <row r="18" spans="1:16" s="4" customFormat="1" ht="19.5" customHeight="1" x14ac:dyDescent="0.2">
      <c r="A18" s="26"/>
      <c r="B18" s="17"/>
      <c r="C18" s="18"/>
      <c r="D18" s="18"/>
      <c r="E18" s="18"/>
      <c r="F18" s="32" t="s">
        <v>59</v>
      </c>
      <c r="G18" s="10" t="s">
        <v>134</v>
      </c>
      <c r="H18" s="18"/>
      <c r="I18" s="136">
        <f t="shared" ca="1" si="1"/>
        <v>11</v>
      </c>
      <c r="J18" s="18"/>
      <c r="K18" s="21"/>
      <c r="L18" s="27"/>
      <c r="P18" s="7"/>
    </row>
    <row r="19" spans="1:16" s="4" customFormat="1" ht="19.5" customHeight="1" x14ac:dyDescent="0.2">
      <c r="A19" s="26"/>
      <c r="B19" s="17"/>
      <c r="C19" s="18"/>
      <c r="D19" s="18"/>
      <c r="E19" s="18"/>
      <c r="F19" s="32" t="s">
        <v>144</v>
      </c>
      <c r="G19" s="10" t="s">
        <v>146</v>
      </c>
      <c r="H19" s="18"/>
      <c r="I19" s="136">
        <f t="shared" ca="1" si="1"/>
        <v>13</v>
      </c>
      <c r="J19" s="18"/>
      <c r="K19" s="21"/>
      <c r="L19" s="27"/>
      <c r="P19" s="7"/>
    </row>
    <row r="20" spans="1:16" s="4" customFormat="1" ht="19.5" customHeight="1" x14ac:dyDescent="0.4">
      <c r="A20" s="26"/>
      <c r="B20" s="17"/>
      <c r="C20" s="43"/>
      <c r="D20" s="18"/>
      <c r="E20" s="18"/>
      <c r="F20" s="32" t="s">
        <v>107</v>
      </c>
      <c r="G20" s="10" t="s">
        <v>106</v>
      </c>
      <c r="H20" s="18"/>
      <c r="I20" s="136">
        <f t="shared" ca="1" si="1"/>
        <v>24</v>
      </c>
      <c r="J20" s="18"/>
      <c r="K20" s="21"/>
      <c r="L20" s="27"/>
      <c r="P20" s="7"/>
    </row>
    <row r="21" spans="1:16" s="4" customFormat="1" ht="19.5" customHeight="1" x14ac:dyDescent="0.4">
      <c r="A21" s="26"/>
      <c r="B21" s="17"/>
      <c r="C21" s="43"/>
      <c r="D21" s="18"/>
      <c r="E21" s="18"/>
      <c r="F21" s="32"/>
      <c r="G21" s="18"/>
      <c r="H21" s="18"/>
      <c r="I21" s="136">
        <f t="shared" ca="1" si="1"/>
        <v>14</v>
      </c>
      <c r="J21" s="18"/>
      <c r="K21" s="21"/>
      <c r="L21" s="27"/>
      <c r="P21" s="7"/>
    </row>
    <row r="22" spans="1:16" s="4" customFormat="1" ht="19.5" customHeight="1" x14ac:dyDescent="0.4">
      <c r="A22" s="26"/>
      <c r="B22" s="17"/>
      <c r="C22" s="43"/>
      <c r="D22" s="18"/>
      <c r="E22" s="18"/>
      <c r="F22" s="32" t="s">
        <v>138</v>
      </c>
      <c r="G22" s="9">
        <v>2</v>
      </c>
      <c r="H22" s="18"/>
      <c r="I22" s="136">
        <f t="shared" ca="1" si="1"/>
        <v>7</v>
      </c>
      <c r="J22" s="18"/>
      <c r="K22" s="21"/>
      <c r="L22" s="27"/>
      <c r="P22" s="7"/>
    </row>
    <row r="23" spans="1:16" s="4" customFormat="1" ht="19.5" customHeight="1" x14ac:dyDescent="0.4">
      <c r="A23" s="26"/>
      <c r="B23" s="17"/>
      <c r="C23" s="43"/>
      <c r="D23" s="18"/>
      <c r="E23" s="18"/>
      <c r="F23" s="32" t="s">
        <v>139</v>
      </c>
      <c r="G23" s="9">
        <v>20</v>
      </c>
      <c r="H23" s="18"/>
      <c r="I23" s="18"/>
      <c r="J23" s="18"/>
      <c r="K23" s="21"/>
      <c r="L23" s="27"/>
      <c r="P23" s="7"/>
    </row>
    <row r="24" spans="1:16" s="4" customFormat="1" ht="15" thickBot="1" x14ac:dyDescent="0.25">
      <c r="A24" s="27"/>
      <c r="B24" s="19"/>
      <c r="C24" s="28"/>
      <c r="D24" s="28"/>
      <c r="E24" s="28"/>
      <c r="F24" s="20"/>
      <c r="G24" s="20"/>
      <c r="H24" s="20"/>
      <c r="I24" s="20"/>
      <c r="J24" s="20"/>
      <c r="K24" s="22"/>
      <c r="L24" s="27"/>
      <c r="P24" s="7"/>
    </row>
    <row r="25" spans="1:16" s="4" customFormat="1" ht="15" thickTop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6" s="4" customFormat="1" x14ac:dyDescent="0.2">
      <c r="A26" s="27"/>
      <c r="B26" s="77" t="s">
        <v>112</v>
      </c>
      <c r="C26" s="27"/>
      <c r="D26" s="27"/>
      <c r="E26" s="27"/>
      <c r="F26" s="27"/>
      <c r="G26" s="27"/>
      <c r="H26" s="27"/>
      <c r="I26" s="27"/>
      <c r="J26" s="27"/>
      <c r="K26" s="76" t="s">
        <v>116</v>
      </c>
      <c r="L26" s="76"/>
    </row>
    <row r="27" spans="1:16" s="4" customFormat="1" x14ac:dyDescent="0.2"/>
    <row r="28" spans="1:16" s="4" customFormat="1" x14ac:dyDescent="0.2"/>
  </sheetData>
  <mergeCells count="2">
    <mergeCell ref="F4:J4"/>
    <mergeCell ref="C7:C11"/>
  </mergeCells>
  <conditionalFormatting sqref="F7:J11 I16:I22">
    <cfRule type="colorScale" priority="90">
      <colorScale>
        <cfvo type="num" val="$G$22"/>
        <cfvo type="num" val="$G$23"/>
        <color rgb="FFFCFCFF"/>
        <color rgb="FFC00000"/>
      </colorScale>
    </cfRule>
  </conditionalFormatting>
  <dataValidations disablePrompts="1" count="5">
    <dataValidation type="list" allowBlank="1" showInputMessage="1" showErrorMessage="1" sqref="G20" xr:uid="{341AC652-1BA9-4769-8B34-7E8CE303BF5C}">
      <formula1>"Yes,No"</formula1>
    </dataValidation>
    <dataValidation type="list" allowBlank="1" showInputMessage="1" showErrorMessage="1" sqref="G17" xr:uid="{968C588E-DD31-4516-B623-653CBC51D343}">
      <formula1>"Likelihood,Occurrence,Frequency,LIKELIHOOD,OCCURRENCE,FREQUENCY"</formula1>
    </dataValidation>
    <dataValidation type="list" allowBlank="1" showInputMessage="1" showErrorMessage="1" sqref="G18" xr:uid="{F11BEE41-B996-4B2B-ABFD-AFC22B480698}">
      <formula1>"Severity,Impact,Consequence,Effect,SEVERITY,IMPACT,CONSEQUENCE,EFFECT"</formula1>
    </dataValidation>
    <dataValidation type="list" allowBlank="1" showInputMessage="1" showErrorMessage="1" sqref="G16" xr:uid="{2150046D-1A22-4788-B899-DA3E69B0CBE0}">
      <formula1>"Multiplication,Addition"</formula1>
    </dataValidation>
    <dataValidation type="list" allowBlank="1" showInputMessage="1" showErrorMessage="1" sqref="G19" xr:uid="{AD97D90F-4DE2-4624-AE77-8AED2790ABAF}">
      <formula1>"Arrows,±"</formula1>
    </dataValidation>
  </dataValidations>
  <hyperlinks>
    <hyperlink ref="N4" r:id="rId1" xr:uid="{6E02164C-239E-40BF-8195-A07B0FEB5D06}"/>
    <hyperlink ref="B26" r:id="rId2" xr:uid="{17E3F836-1787-4C6E-86E1-258F58C3B340}"/>
    <hyperlink ref="N2" r:id="rId3" display="https://www.vertex42.com/?utm_source=v42&amp;utm_medium=file&amp;utm_campaign=templates&amp;utm_term=RACI-matrix&amp;utm_content=logo" xr:uid="{1305662C-E170-4945-9724-5F7BE590062B}"/>
  </hyperlinks>
  <printOptions horizontalCentered="1" verticalCentered="1"/>
  <pageMargins left="0.35" right="0.35" top="0.35" bottom="0.35" header="0.3" footer="0.2"/>
  <pageSetup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A47D-7B8B-4022-BDA6-51E4B20ED5B7}">
  <sheetPr>
    <pageSetUpPr fitToPage="1"/>
  </sheetPr>
  <dimension ref="A1:P40"/>
  <sheetViews>
    <sheetView showGridLines="0" zoomScaleNormal="100" workbookViewId="0"/>
  </sheetViews>
  <sheetFormatPr defaultRowHeight="14.25" x14ac:dyDescent="0.2"/>
  <cols>
    <col min="1" max="1" width="3.5" customWidth="1"/>
    <col min="2" max="2" width="1.875" customWidth="1"/>
    <col min="3" max="3" width="5.25" customWidth="1"/>
    <col min="4" max="4" width="14.25" customWidth="1"/>
    <col min="5" max="5" width="3.75" customWidth="1"/>
    <col min="6" max="10" width="12.625" customWidth="1"/>
    <col min="11" max="11" width="1.875" customWidth="1"/>
    <col min="12" max="12" width="3.5" customWidth="1"/>
    <col min="13" max="13" width="4.625" customWidth="1"/>
    <col min="14" max="14" width="26.5" customWidth="1"/>
    <col min="15" max="15" width="6.375" customWidth="1"/>
    <col min="16" max="16" width="22.5" customWidth="1"/>
  </cols>
  <sheetData>
    <row r="1" spans="1:16" s="178" customFormat="1" ht="11.25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6" ht="33" customHeight="1" x14ac:dyDescent="0.2">
      <c r="A2" s="25"/>
      <c r="C2" s="133" t="s">
        <v>140</v>
      </c>
      <c r="J2" s="104" t="e" vm="2">
        <v>#VALUE!</v>
      </c>
      <c r="L2" s="24"/>
      <c r="N2" s="3" t="e" vm="3">
        <v>#VALUE!</v>
      </c>
    </row>
    <row r="3" spans="1:16" ht="15" hidden="1" x14ac:dyDescent="0.2">
      <c r="A3" s="78"/>
      <c r="C3" s="103"/>
      <c r="L3" s="24"/>
    </row>
    <row r="4" spans="1:16" ht="27" customHeight="1" x14ac:dyDescent="0.2">
      <c r="A4" s="25"/>
      <c r="F4" s="201" t="str">
        <f>IF(G19="Arrows","────  "&amp;G18&amp;"  ────►","-  "&amp;G18&amp;"  +")</f>
        <v>────  IMPACT  ────►</v>
      </c>
      <c r="G4" s="201"/>
      <c r="H4" s="201"/>
      <c r="I4" s="201"/>
      <c r="J4" s="201"/>
      <c r="L4" s="24"/>
      <c r="N4" s="79" t="s">
        <v>111</v>
      </c>
      <c r="P4" s="7"/>
    </row>
    <row r="5" spans="1:16" ht="15" x14ac:dyDescent="0.2">
      <c r="A5" s="78"/>
      <c r="F5" s="181" t="s">
        <v>54</v>
      </c>
      <c r="G5" s="182" t="s">
        <v>55</v>
      </c>
      <c r="H5" s="183" t="s">
        <v>3</v>
      </c>
      <c r="I5" s="184" t="s">
        <v>56</v>
      </c>
      <c r="J5" s="185" t="s">
        <v>57</v>
      </c>
      <c r="L5" s="24"/>
      <c r="N5" s="23" t="s">
        <v>116</v>
      </c>
      <c r="P5" s="7"/>
    </row>
    <row r="6" spans="1:16" ht="15" x14ac:dyDescent="0.2">
      <c r="A6" s="78"/>
      <c r="F6" s="186">
        <v>1</v>
      </c>
      <c r="G6" s="187">
        <v>2</v>
      </c>
      <c r="H6" s="188">
        <v>3</v>
      </c>
      <c r="I6" s="189">
        <v>4</v>
      </c>
      <c r="J6" s="153">
        <v>5</v>
      </c>
      <c r="L6" s="24"/>
      <c r="P6" s="7"/>
    </row>
    <row r="7" spans="1:16" ht="36" customHeight="1" x14ac:dyDescent="0.2">
      <c r="A7" s="25"/>
      <c r="C7" s="202" t="str">
        <f>IF(G19="Arrows","── "&amp;G17&amp;" ──►","‒  "&amp;G17&amp;"  +")</f>
        <v>── LIKELIHOOD ──►</v>
      </c>
      <c r="D7" s="190" t="s">
        <v>137</v>
      </c>
      <c r="E7" s="154">
        <v>5</v>
      </c>
      <c r="F7" s="180">
        <f>IF($G$16="Multiplication",$E7*F$6,$E7+F$6)</f>
        <v>5</v>
      </c>
      <c r="G7" s="180">
        <f t="shared" ref="G7:J11" si="0">IF($G$16="Multiplication",$E7*G$6,$E7+G$6)</f>
        <v>10</v>
      </c>
      <c r="H7" s="180">
        <f t="shared" si="0"/>
        <v>15</v>
      </c>
      <c r="I7" s="180">
        <f t="shared" si="0"/>
        <v>20</v>
      </c>
      <c r="J7" s="180">
        <f t="shared" si="0"/>
        <v>25</v>
      </c>
      <c r="L7" s="24"/>
      <c r="N7" s="4"/>
      <c r="P7" s="7"/>
    </row>
    <row r="8" spans="1:16" ht="36" customHeight="1" x14ac:dyDescent="0.2">
      <c r="A8" s="25"/>
      <c r="C8" s="202"/>
      <c r="D8" s="191" t="s">
        <v>159</v>
      </c>
      <c r="E8" s="192">
        <v>4</v>
      </c>
      <c r="F8" s="180">
        <f t="shared" ref="F8:F11" si="1">IF($G$16="Multiplication",$E8*F$6,$E8+F$6)</f>
        <v>4</v>
      </c>
      <c r="G8" s="180">
        <f t="shared" si="0"/>
        <v>8</v>
      </c>
      <c r="H8" s="180">
        <f t="shared" si="0"/>
        <v>12</v>
      </c>
      <c r="I8" s="180">
        <f t="shared" si="0"/>
        <v>16</v>
      </c>
      <c r="J8" s="180">
        <f t="shared" si="0"/>
        <v>20</v>
      </c>
      <c r="L8" s="24"/>
      <c r="N8" s="4"/>
      <c r="P8" s="7"/>
    </row>
    <row r="9" spans="1:16" ht="36" customHeight="1" x14ac:dyDescent="0.2">
      <c r="A9" s="25"/>
      <c r="C9" s="202"/>
      <c r="D9" s="193" t="s">
        <v>158</v>
      </c>
      <c r="E9" s="194">
        <v>3</v>
      </c>
      <c r="F9" s="180">
        <f t="shared" si="1"/>
        <v>3</v>
      </c>
      <c r="G9" s="180">
        <f t="shared" si="0"/>
        <v>6</v>
      </c>
      <c r="H9" s="180">
        <f t="shared" si="0"/>
        <v>9</v>
      </c>
      <c r="I9" s="180">
        <f t="shared" si="0"/>
        <v>12</v>
      </c>
      <c r="J9" s="180">
        <f t="shared" si="0"/>
        <v>15</v>
      </c>
      <c r="L9" s="24"/>
      <c r="N9" s="4"/>
      <c r="P9" s="7"/>
    </row>
    <row r="10" spans="1:16" ht="36" customHeight="1" x14ac:dyDescent="0.2">
      <c r="A10" s="25"/>
      <c r="C10" s="202"/>
      <c r="D10" s="195" t="s">
        <v>157</v>
      </c>
      <c r="E10" s="196">
        <v>2</v>
      </c>
      <c r="F10" s="180">
        <f t="shared" si="1"/>
        <v>2</v>
      </c>
      <c r="G10" s="180">
        <f t="shared" si="0"/>
        <v>4</v>
      </c>
      <c r="H10" s="180">
        <f t="shared" si="0"/>
        <v>6</v>
      </c>
      <c r="I10" s="180">
        <f t="shared" si="0"/>
        <v>8</v>
      </c>
      <c r="J10" s="180">
        <f t="shared" si="0"/>
        <v>10</v>
      </c>
      <c r="L10" s="24"/>
      <c r="N10" s="4"/>
      <c r="P10" s="8"/>
    </row>
    <row r="11" spans="1:16" ht="36" customHeight="1" x14ac:dyDescent="0.2">
      <c r="A11" s="25"/>
      <c r="C11" s="202"/>
      <c r="D11" s="197" t="s">
        <v>156</v>
      </c>
      <c r="E11" s="198">
        <v>1</v>
      </c>
      <c r="F11" s="180">
        <f t="shared" si="1"/>
        <v>1</v>
      </c>
      <c r="G11" s="180">
        <f t="shared" si="0"/>
        <v>2</v>
      </c>
      <c r="H11" s="180">
        <f t="shared" si="0"/>
        <v>3</v>
      </c>
      <c r="I11" s="180">
        <f t="shared" si="0"/>
        <v>4</v>
      </c>
      <c r="J11" s="180">
        <f t="shared" si="0"/>
        <v>5</v>
      </c>
      <c r="L11" s="24"/>
      <c r="N11" s="4"/>
      <c r="P11" s="8"/>
    </row>
    <row r="12" spans="1:16" s="176" customFormat="1" x14ac:dyDescent="0.2">
      <c r="A12" s="170"/>
      <c r="L12" s="170"/>
      <c r="N12" s="4"/>
      <c r="P12" s="177"/>
    </row>
    <row r="13" spans="1:16" s="4" customFormat="1" ht="10.15" customHeight="1" thickBo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P13" s="7"/>
    </row>
    <row r="14" spans="1:16" s="4" customFormat="1" ht="12" customHeight="1" thickTop="1" x14ac:dyDescent="0.2">
      <c r="A14" s="26"/>
      <c r="B14" s="14"/>
      <c r="C14" s="15"/>
      <c r="D14" s="15"/>
      <c r="E14" s="15"/>
      <c r="F14" s="15"/>
      <c r="G14" s="15"/>
      <c r="H14" s="15"/>
      <c r="I14" s="15"/>
      <c r="J14" s="15"/>
      <c r="K14" s="16"/>
      <c r="L14" s="27"/>
      <c r="P14" s="7"/>
    </row>
    <row r="15" spans="1:16" s="4" customFormat="1" ht="24" customHeight="1" x14ac:dyDescent="0.4">
      <c r="A15" s="26"/>
      <c r="B15" s="17"/>
      <c r="C15" s="75" t="s">
        <v>79</v>
      </c>
      <c r="D15" s="41"/>
      <c r="E15" s="41"/>
      <c r="F15" s="42"/>
      <c r="G15" s="18"/>
      <c r="H15" s="18"/>
      <c r="I15" s="167" t="s">
        <v>80</v>
      </c>
      <c r="J15" s="18"/>
      <c r="K15" s="21"/>
      <c r="L15" s="27"/>
      <c r="N15" s="74" t="s">
        <v>103</v>
      </c>
      <c r="P15" s="7"/>
    </row>
    <row r="16" spans="1:16" s="4" customFormat="1" ht="20.25" customHeight="1" x14ac:dyDescent="0.2">
      <c r="A16" s="26"/>
      <c r="B16" s="17"/>
      <c r="C16" s="18"/>
      <c r="D16" s="39"/>
      <c r="E16" s="39"/>
      <c r="F16" s="166" t="s">
        <v>65</v>
      </c>
      <c r="G16" s="10" t="s">
        <v>81</v>
      </c>
      <c r="H16" s="18"/>
      <c r="I16" s="158" t="s">
        <v>152</v>
      </c>
      <c r="J16" s="18"/>
      <c r="K16" s="21"/>
      <c r="L16" s="27"/>
      <c r="N16" s="4" t="s">
        <v>108</v>
      </c>
      <c r="P16" s="7"/>
    </row>
    <row r="17" spans="1:16" s="4" customFormat="1" ht="20.25" customHeight="1" x14ac:dyDescent="0.2">
      <c r="A17" s="26"/>
      <c r="B17" s="17"/>
      <c r="C17" s="18"/>
      <c r="D17" s="18"/>
      <c r="E17" s="18"/>
      <c r="F17" s="166" t="s">
        <v>58</v>
      </c>
      <c r="G17" s="10" t="s">
        <v>132</v>
      </c>
      <c r="H17" s="18"/>
      <c r="I17" s="159" t="s">
        <v>153</v>
      </c>
      <c r="J17" s="18"/>
      <c r="K17" s="21"/>
      <c r="L17" s="27"/>
      <c r="N17" s="4" t="s">
        <v>104</v>
      </c>
      <c r="P17" s="7"/>
    </row>
    <row r="18" spans="1:16" s="4" customFormat="1" ht="20.25" customHeight="1" x14ac:dyDescent="0.2">
      <c r="A18" s="26"/>
      <c r="B18" s="17"/>
      <c r="C18" s="18"/>
      <c r="D18" s="18"/>
      <c r="E18" s="18"/>
      <c r="F18" s="166" t="s">
        <v>59</v>
      </c>
      <c r="G18" s="10" t="s">
        <v>134</v>
      </c>
      <c r="H18" s="18"/>
      <c r="I18" s="160" t="s">
        <v>154</v>
      </c>
      <c r="J18" s="18"/>
      <c r="K18" s="21"/>
      <c r="L18" s="27"/>
      <c r="P18" s="7"/>
    </row>
    <row r="19" spans="1:16" s="4" customFormat="1" ht="20.25" customHeight="1" x14ac:dyDescent="0.2">
      <c r="A19" s="26"/>
      <c r="B19" s="17"/>
      <c r="C19" s="18"/>
      <c r="D19" s="18"/>
      <c r="E19" s="18"/>
      <c r="F19" s="166" t="s">
        <v>144</v>
      </c>
      <c r="G19" s="10" t="s">
        <v>145</v>
      </c>
      <c r="H19" s="18"/>
      <c r="I19" s="161" t="s">
        <v>160</v>
      </c>
      <c r="J19" s="18"/>
      <c r="K19" s="21"/>
      <c r="L19" s="27"/>
      <c r="P19" s="7"/>
    </row>
    <row r="20" spans="1:16" s="4" customFormat="1" ht="20.25" customHeight="1" x14ac:dyDescent="0.2">
      <c r="A20" s="26"/>
      <c r="B20" s="17"/>
      <c r="C20" s="18"/>
      <c r="D20" s="18"/>
      <c r="E20" s="18"/>
      <c r="F20" s="18"/>
      <c r="G20" s="18"/>
      <c r="H20" s="18"/>
      <c r="I20" s="162" t="s">
        <v>136</v>
      </c>
      <c r="J20" s="18"/>
      <c r="K20" s="21"/>
      <c r="L20" s="27"/>
      <c r="P20" s="7"/>
    </row>
    <row r="21" spans="1:16" s="4" customFormat="1" ht="20.25" customHeight="1" x14ac:dyDescent="0.4">
      <c r="A21" s="26"/>
      <c r="B21" s="17"/>
      <c r="C21" s="43"/>
      <c r="D21" s="18"/>
      <c r="E21" s="18"/>
      <c r="F21" s="166" t="s">
        <v>138</v>
      </c>
      <c r="G21" s="9">
        <v>2</v>
      </c>
      <c r="H21" s="18"/>
      <c r="I21" s="18"/>
      <c r="J21" s="18"/>
      <c r="K21" s="21"/>
      <c r="L21" s="27"/>
      <c r="P21" s="7"/>
    </row>
    <row r="22" spans="1:16" s="4" customFormat="1" ht="20.25" customHeight="1" x14ac:dyDescent="0.4">
      <c r="A22" s="26"/>
      <c r="B22" s="17"/>
      <c r="C22" s="43"/>
      <c r="D22" s="18"/>
      <c r="E22" s="18"/>
      <c r="F22" s="166" t="s">
        <v>155</v>
      </c>
      <c r="G22" s="9">
        <v>6</v>
      </c>
      <c r="H22" s="18"/>
      <c r="I22" s="18"/>
      <c r="J22" s="18"/>
      <c r="K22" s="21"/>
      <c r="L22" s="27"/>
      <c r="P22" s="7"/>
    </row>
    <row r="23" spans="1:16" s="4" customFormat="1" ht="20.25" customHeight="1" x14ac:dyDescent="0.4">
      <c r="A23" s="26"/>
      <c r="B23" s="17"/>
      <c r="C23" s="43"/>
      <c r="D23" s="18"/>
      <c r="E23" s="18"/>
      <c r="F23" s="166" t="s">
        <v>139</v>
      </c>
      <c r="G23" s="9">
        <v>20</v>
      </c>
      <c r="H23" s="18"/>
      <c r="I23" s="18"/>
      <c r="J23" s="18"/>
      <c r="K23" s="21"/>
      <c r="L23" s="27"/>
      <c r="P23" s="7"/>
    </row>
    <row r="24" spans="1:16" s="176" customFormat="1" ht="20.25" customHeight="1" x14ac:dyDescent="0.2">
      <c r="A24" s="170"/>
      <c r="B24" s="171"/>
      <c r="C24" s="172"/>
      <c r="D24" s="173"/>
      <c r="E24" s="173"/>
      <c r="F24" s="174"/>
      <c r="G24" s="173"/>
      <c r="H24" s="173"/>
      <c r="I24" s="173"/>
      <c r="J24" s="173"/>
      <c r="K24" s="175"/>
      <c r="L24" s="170"/>
      <c r="P24" s="177"/>
    </row>
    <row r="25" spans="1:16" s="4" customFormat="1" ht="20.25" customHeight="1" x14ac:dyDescent="0.4">
      <c r="A25" s="26"/>
      <c r="B25" s="17"/>
      <c r="C25" s="43"/>
      <c r="D25" s="18"/>
      <c r="E25" s="18"/>
      <c r="F25" s="166" t="s">
        <v>107</v>
      </c>
      <c r="G25" s="10" t="s">
        <v>106</v>
      </c>
      <c r="H25" s="18"/>
      <c r="I25" s="18"/>
      <c r="J25" s="18"/>
      <c r="K25" s="21"/>
      <c r="L25" s="27"/>
      <c r="P25" s="7"/>
    </row>
    <row r="26" spans="1:16" s="176" customFormat="1" ht="11.25" x14ac:dyDescent="0.2">
      <c r="A26" s="170"/>
      <c r="B26" s="171"/>
      <c r="C26" s="172"/>
      <c r="D26" s="173"/>
      <c r="E26" s="173"/>
      <c r="F26" s="174"/>
      <c r="G26" s="173"/>
      <c r="H26" s="173"/>
      <c r="I26" s="173"/>
      <c r="J26" s="173"/>
      <c r="K26" s="175"/>
      <c r="L26" s="170"/>
      <c r="P26" s="177"/>
    </row>
    <row r="27" spans="1:16" s="4" customFormat="1" ht="19.5" customHeight="1" x14ac:dyDescent="0.25">
      <c r="A27" s="26"/>
      <c r="B27" s="17"/>
      <c r="C27" s="18"/>
      <c r="D27" s="169" t="s">
        <v>142</v>
      </c>
      <c r="E27" s="168"/>
      <c r="F27" s="12"/>
      <c r="G27" s="165"/>
      <c r="H27" s="12"/>
      <c r="I27" s="18"/>
      <c r="J27" s="18"/>
      <c r="K27" s="21"/>
      <c r="L27" s="27"/>
      <c r="P27" s="7"/>
    </row>
    <row r="28" spans="1:16" s="4" customFormat="1" ht="20.25" customHeight="1" x14ac:dyDescent="0.2">
      <c r="A28" s="27"/>
      <c r="B28" s="17"/>
      <c r="C28" s="18"/>
      <c r="D28" s="45" t="s">
        <v>105</v>
      </c>
      <c r="E28" s="45"/>
      <c r="F28" s="45" t="s">
        <v>141</v>
      </c>
      <c r="G28" s="13" t="s">
        <v>81</v>
      </c>
      <c r="H28" s="13" t="s">
        <v>5</v>
      </c>
      <c r="I28" s="18"/>
      <c r="J28" s="18"/>
      <c r="K28" s="21"/>
      <c r="L28" s="27"/>
      <c r="P28" s="7"/>
    </row>
    <row r="29" spans="1:16" s="4" customFormat="1" ht="18" x14ac:dyDescent="0.2">
      <c r="A29" s="27"/>
      <c r="B29" s="17"/>
      <c r="C29" s="18"/>
      <c r="D29" s="134" t="s">
        <v>60</v>
      </c>
      <c r="E29" s="163"/>
      <c r="F29" s="164">
        <f t="shared" ref="F29:F34" si="2">IF($G$16="Multiplication",G29,H29)</f>
        <v>2</v>
      </c>
      <c r="G29" s="9">
        <v>2</v>
      </c>
      <c r="H29" s="9">
        <v>3</v>
      </c>
      <c r="I29" s="18"/>
      <c r="J29" s="18"/>
      <c r="K29" s="21"/>
      <c r="L29" s="27"/>
      <c r="P29" s="7"/>
    </row>
    <row r="30" spans="1:16" s="4" customFormat="1" ht="19.5" customHeight="1" x14ac:dyDescent="0.2">
      <c r="A30" s="27"/>
      <c r="B30" s="17"/>
      <c r="C30" s="18"/>
      <c r="D30" s="134" t="s">
        <v>61</v>
      </c>
      <c r="E30" s="163"/>
      <c r="F30" s="164">
        <f t="shared" si="2"/>
        <v>4</v>
      </c>
      <c r="G30" s="9">
        <v>4</v>
      </c>
      <c r="H30" s="9">
        <v>4</v>
      </c>
      <c r="I30" s="18"/>
      <c r="J30" s="18"/>
      <c r="K30" s="21"/>
      <c r="L30" s="27"/>
      <c r="P30" s="7"/>
    </row>
    <row r="31" spans="1:16" s="4" customFormat="1" ht="19.5" customHeight="1" x14ac:dyDescent="0.2">
      <c r="A31" s="27"/>
      <c r="B31" s="17"/>
      <c r="C31" s="18"/>
      <c r="D31" s="134" t="s">
        <v>62</v>
      </c>
      <c r="E31" s="163"/>
      <c r="F31" s="164">
        <f t="shared" si="2"/>
        <v>8</v>
      </c>
      <c r="G31" s="9">
        <v>8</v>
      </c>
      <c r="H31" s="9">
        <v>6</v>
      </c>
      <c r="I31" s="18"/>
      <c r="J31" s="18"/>
      <c r="K31" s="21"/>
      <c r="L31" s="27"/>
      <c r="P31" s="7"/>
    </row>
    <row r="32" spans="1:16" s="4" customFormat="1" ht="18" x14ac:dyDescent="0.2">
      <c r="A32" s="27"/>
      <c r="B32" s="17"/>
      <c r="C32" s="18"/>
      <c r="D32" s="134" t="s">
        <v>63</v>
      </c>
      <c r="E32" s="163"/>
      <c r="F32" s="164">
        <f t="shared" si="2"/>
        <v>14</v>
      </c>
      <c r="G32" s="9">
        <v>14</v>
      </c>
      <c r="H32" s="9">
        <v>7</v>
      </c>
      <c r="I32" s="18"/>
      <c r="J32" s="18"/>
      <c r="K32" s="21"/>
      <c r="L32" s="27"/>
      <c r="P32" s="7"/>
    </row>
    <row r="33" spans="1:16" s="4" customFormat="1" ht="19.5" customHeight="1" x14ac:dyDescent="0.2">
      <c r="A33" s="27"/>
      <c r="B33" s="17"/>
      <c r="C33" s="18"/>
      <c r="D33" s="134" t="s">
        <v>64</v>
      </c>
      <c r="E33" s="163"/>
      <c r="F33" s="164">
        <f t="shared" si="2"/>
        <v>18</v>
      </c>
      <c r="G33" s="9">
        <v>18</v>
      </c>
      <c r="H33" s="9">
        <v>8</v>
      </c>
      <c r="I33" s="18"/>
      <c r="J33" s="18"/>
      <c r="K33" s="21"/>
      <c r="L33" s="27"/>
      <c r="P33" s="7"/>
    </row>
    <row r="34" spans="1:16" s="4" customFormat="1" ht="19.5" customHeight="1" x14ac:dyDescent="0.2">
      <c r="A34" s="27"/>
      <c r="B34" s="17"/>
      <c r="C34" s="18"/>
      <c r="D34" s="134" t="s">
        <v>161</v>
      </c>
      <c r="E34" s="163"/>
      <c r="F34" s="164">
        <f t="shared" si="2"/>
        <v>25</v>
      </c>
      <c r="G34" s="9">
        <v>25</v>
      </c>
      <c r="H34" s="9">
        <v>10</v>
      </c>
      <c r="I34" s="18"/>
      <c r="J34" s="18"/>
      <c r="K34" s="21"/>
      <c r="L34" s="27"/>
      <c r="P34" s="7"/>
    </row>
    <row r="35" spans="1:16" s="4" customFormat="1" x14ac:dyDescent="0.2">
      <c r="A35" s="27"/>
      <c r="B35" s="17"/>
      <c r="C35" s="29"/>
      <c r="D35" s="29" t="s">
        <v>162</v>
      </c>
      <c r="E35" s="29"/>
      <c r="F35" s="18"/>
      <c r="G35" s="18"/>
      <c r="H35" s="18"/>
      <c r="I35" s="18"/>
      <c r="J35" s="18"/>
      <c r="K35" s="21"/>
      <c r="L35" s="27"/>
      <c r="P35" s="7"/>
    </row>
    <row r="36" spans="1:16" s="4" customFormat="1" ht="15" thickBot="1" x14ac:dyDescent="0.25">
      <c r="A36" s="27"/>
      <c r="B36" s="19"/>
      <c r="C36" s="28"/>
      <c r="D36" s="28"/>
      <c r="E36" s="28"/>
      <c r="F36" s="20"/>
      <c r="G36" s="20"/>
      <c r="H36" s="20"/>
      <c r="I36" s="20"/>
      <c r="J36" s="20"/>
      <c r="K36" s="22"/>
      <c r="L36" s="27"/>
      <c r="P36" s="7"/>
    </row>
    <row r="37" spans="1:16" s="4" customFormat="1" ht="15" thickTop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6" s="4" customFormat="1" x14ac:dyDescent="0.2">
      <c r="A38" s="27"/>
      <c r="B38" s="77" t="s">
        <v>112</v>
      </c>
      <c r="C38" s="27"/>
      <c r="D38" s="27"/>
      <c r="E38" s="27"/>
      <c r="F38" s="27"/>
      <c r="G38" s="27"/>
      <c r="H38" s="27"/>
      <c r="I38" s="27"/>
      <c r="J38" s="27"/>
      <c r="K38" s="76" t="s">
        <v>116</v>
      </c>
      <c r="L38" s="76"/>
    </row>
    <row r="39" spans="1:16" s="4" customFormat="1" x14ac:dyDescent="0.2"/>
    <row r="40" spans="1:16" s="4" customFormat="1" x14ac:dyDescent="0.2"/>
  </sheetData>
  <mergeCells count="2">
    <mergeCell ref="F4:J4"/>
    <mergeCell ref="C7:C11"/>
  </mergeCells>
  <conditionalFormatting sqref="F7:J11">
    <cfRule type="expression" dxfId="5" priority="133">
      <formula>AND($G$25="Yes",F7&lt;=$F$29)</formula>
    </cfRule>
    <cfRule type="expression" dxfId="4" priority="134">
      <formula>AND($G$25="Yes",F7&lt;=$F$30)</formula>
    </cfRule>
    <cfRule type="expression" dxfId="3" priority="135">
      <formula>AND($G$25="Yes",F7&lt;=$F$31)</formula>
    </cfRule>
    <cfRule type="expression" dxfId="2" priority="136">
      <formula>AND($G$25="Yes",F7&lt;=$F$32)</formula>
    </cfRule>
    <cfRule type="expression" dxfId="1" priority="137">
      <formula>AND($G$25="Yes",F7&lt;=$F$33)</formula>
    </cfRule>
    <cfRule type="expression" dxfId="0" priority="138">
      <formula>AND($G$25="Yes",F7&lt;=$F$34)</formula>
    </cfRule>
    <cfRule type="colorScale" priority="139">
      <colorScale>
        <cfvo type="num" val="$G$21"/>
        <cfvo type="num" val="$G$22"/>
        <cfvo type="num" val="$G$23"/>
        <color rgb="FF0070C0"/>
        <color theme="0" tint="-0.14999847407452621"/>
        <color rgb="FFC00000"/>
      </colorScale>
    </cfRule>
  </conditionalFormatting>
  <dataValidations count="5">
    <dataValidation type="list" allowBlank="1" showInputMessage="1" showErrorMessage="1" sqref="G19" xr:uid="{F53714F3-BEAE-4979-BB08-AC1D895E3016}">
      <formula1>"Arrows,±"</formula1>
    </dataValidation>
    <dataValidation type="list" allowBlank="1" showInputMessage="1" showErrorMessage="1" sqref="G24:G26" xr:uid="{9794AFAD-2EE5-46B8-8F26-7D2C89FC254E}">
      <formula1>"Yes,No"</formula1>
    </dataValidation>
    <dataValidation type="list" allowBlank="1" showInputMessage="1" showErrorMessage="1" sqref="G17" xr:uid="{41C014D4-9677-4A82-A86D-C851C7E6F57F}">
      <formula1>"Likelihood,Occurrence,Frequency,LIKELIHOOD,OCCURRENCE,FREQUENCY"</formula1>
    </dataValidation>
    <dataValidation type="list" allowBlank="1" showInputMessage="1" showErrorMessage="1" sqref="G18" xr:uid="{27FF90EB-7DA3-4129-9DB4-8C78645D89A6}">
      <formula1>"Severity,Impact,Consequence,Effect,SEVERITY,IMPACT,CONSEQUENCE,EFFECT"</formula1>
    </dataValidation>
    <dataValidation type="list" allowBlank="1" showInputMessage="1" showErrorMessage="1" sqref="G16" xr:uid="{98B7A998-D80F-43FA-82A1-36BE0D3380BC}">
      <formula1>"Multiplication,Addition"</formula1>
    </dataValidation>
  </dataValidations>
  <hyperlinks>
    <hyperlink ref="N4" r:id="rId1" xr:uid="{780D0909-514F-4249-8C1A-8405A06C61AE}"/>
    <hyperlink ref="B38" r:id="rId2" xr:uid="{8692B2B5-D7FD-4B9E-803A-045142CEEB05}"/>
    <hyperlink ref="N2" r:id="rId3" display="https://www.vertex42.com/?utm_source=v42&amp;utm_medium=file&amp;utm_campaign=templates&amp;utm_term=RACI-matrix&amp;utm_content=logo" xr:uid="{CCE47A37-C9FE-4164-B5DF-FC5B14561B62}"/>
  </hyperlinks>
  <printOptions horizontalCentered="1" verticalCentered="1"/>
  <pageMargins left="0.35" right="0.35" top="0.35" bottom="0.35" header="0.3" footer="0.2"/>
  <pageSetup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showGridLines="0" topLeftCell="B1" workbookViewId="0">
      <selection activeCell="B1" sqref="B1"/>
    </sheetView>
  </sheetViews>
  <sheetFormatPr defaultRowHeight="14.25" x14ac:dyDescent="0.2"/>
  <cols>
    <col min="1" max="1" width="2.875" hidden="1" customWidth="1"/>
    <col min="2" max="2" width="15.25" style="57" customWidth="1"/>
    <col min="3" max="3" width="16.25" style="57" customWidth="1"/>
    <col min="4" max="4" width="20.75" style="57" customWidth="1"/>
    <col min="5" max="5" width="10.625" customWidth="1"/>
    <col min="6" max="6" width="21.125" style="57" customWidth="1"/>
    <col min="7" max="7" width="10.625" customWidth="1"/>
    <col min="8" max="8" width="9.25" customWidth="1"/>
    <col min="9" max="9" width="19.75" style="57" customWidth="1"/>
    <col min="10" max="10" width="9.75" style="5" customWidth="1"/>
    <col min="11" max="11" width="8.875" customWidth="1"/>
    <col min="12" max="12" width="24.875" customWidth="1"/>
    <col min="13" max="13" width="14.875" customWidth="1"/>
    <col min="14" max="14" width="10.375" customWidth="1"/>
    <col min="15" max="15" width="12.25" customWidth="1"/>
    <col min="16" max="16" width="22.125" customWidth="1"/>
    <col min="17" max="17" width="9" customWidth="1"/>
  </cols>
  <sheetData>
    <row r="1" spans="1:16" ht="35.25" x14ac:dyDescent="0.4">
      <c r="B1" s="84" t="s">
        <v>118</v>
      </c>
      <c r="E1" s="1"/>
      <c r="G1" s="1"/>
      <c r="H1" s="1"/>
      <c r="K1" s="1"/>
      <c r="O1" s="2"/>
      <c r="P1" s="4" t="e" vm="1">
        <v>#VALUE!</v>
      </c>
    </row>
    <row r="2" spans="1:16" ht="23.25" x14ac:dyDescent="0.2">
      <c r="B2" s="85" t="s">
        <v>117</v>
      </c>
      <c r="P2" s="101" t="s">
        <v>129</v>
      </c>
    </row>
    <row r="3" spans="1:16" ht="19.5" customHeight="1" x14ac:dyDescent="0.2">
      <c r="B3" s="63" t="s">
        <v>2</v>
      </c>
      <c r="C3" s="64">
        <v>44573</v>
      </c>
      <c r="P3" s="102" t="s">
        <v>128</v>
      </c>
    </row>
    <row r="4" spans="1:16" ht="19.5" customHeight="1" x14ac:dyDescent="0.2"/>
    <row r="5" spans="1:16" ht="19.5" customHeight="1" x14ac:dyDescent="0.2"/>
    <row r="6" spans="1:16" ht="16.149999999999999" customHeight="1" x14ac:dyDescent="0.2">
      <c r="L6" s="203" t="s">
        <v>82</v>
      </c>
      <c r="M6" s="203"/>
      <c r="N6" s="203"/>
      <c r="O6" s="203"/>
      <c r="P6" s="203"/>
    </row>
    <row r="7" spans="1:16" s="59" customFormat="1" ht="34.15" customHeight="1" x14ac:dyDescent="0.2">
      <c r="A7" s="62"/>
      <c r="B7" s="60" t="s">
        <v>83</v>
      </c>
      <c r="C7" s="60" t="s">
        <v>19</v>
      </c>
      <c r="D7" s="61" t="s">
        <v>120</v>
      </c>
      <c r="E7" s="60" t="s">
        <v>85</v>
      </c>
      <c r="F7" s="61" t="s">
        <v>121</v>
      </c>
      <c r="G7" s="60" t="s">
        <v>84</v>
      </c>
      <c r="H7" s="60" t="s">
        <v>119</v>
      </c>
      <c r="I7" s="61" t="s">
        <v>20</v>
      </c>
      <c r="J7" s="60" t="s">
        <v>86</v>
      </c>
      <c r="K7" s="60" t="s">
        <v>88</v>
      </c>
      <c r="L7" s="83" t="s">
        <v>91</v>
      </c>
      <c r="M7" s="83" t="s">
        <v>92</v>
      </c>
      <c r="N7" s="83" t="s">
        <v>89</v>
      </c>
      <c r="O7" s="83" t="s">
        <v>90</v>
      </c>
      <c r="P7" s="83" t="s">
        <v>87</v>
      </c>
    </row>
    <row r="8" spans="1:16" s="53" customFormat="1" ht="28.15" customHeight="1" x14ac:dyDescent="0.2">
      <c r="B8" s="80" t="s">
        <v>6</v>
      </c>
      <c r="C8" s="81" t="s">
        <v>7</v>
      </c>
      <c r="D8" s="81" t="s">
        <v>22</v>
      </c>
      <c r="E8" s="50">
        <v>2</v>
      </c>
      <c r="F8" s="81" t="s">
        <v>21</v>
      </c>
      <c r="G8" s="50">
        <v>4</v>
      </c>
      <c r="H8" s="50">
        <f>IF(OR(ISBLANK(Table1372[[#This Row],[Frequency / Likelihood]]),ISBLANK(Table1372[[#This Row],[Severity / Impact]]))," - ",Table1372[[#This Row],[Frequency / Likelihood]]*Table1372[[#This Row],[Severity / Impact]])</f>
        <v>8</v>
      </c>
      <c r="I8" s="81" t="s">
        <v>23</v>
      </c>
      <c r="J8" s="50">
        <v>6</v>
      </c>
      <c r="K8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48</v>
      </c>
      <c r="L8" s="81" t="s">
        <v>24</v>
      </c>
      <c r="M8" s="81" t="s">
        <v>25</v>
      </c>
      <c r="N8" s="82">
        <v>45585</v>
      </c>
      <c r="O8" s="52">
        <v>0.5</v>
      </c>
      <c r="P8" s="81" t="s">
        <v>93</v>
      </c>
    </row>
    <row r="9" spans="1:16" s="54" customFormat="1" ht="28.15" customHeight="1" x14ac:dyDescent="0.2">
      <c r="B9" s="80" t="s">
        <v>8</v>
      </c>
      <c r="C9" s="81" t="s">
        <v>9</v>
      </c>
      <c r="D9" s="81" t="s">
        <v>27</v>
      </c>
      <c r="E9" s="50">
        <v>2</v>
      </c>
      <c r="F9" s="81" t="s">
        <v>26</v>
      </c>
      <c r="G9" s="50">
        <v>5</v>
      </c>
      <c r="H9" s="50">
        <f>IF(OR(ISBLANK(Table1372[[#This Row],[Frequency / Likelihood]]),ISBLANK(Table1372[[#This Row],[Severity / Impact]]))," - ",Table1372[[#This Row],[Frequency / Likelihood]]*Table1372[[#This Row],[Severity / Impact]])</f>
        <v>10</v>
      </c>
      <c r="I9" s="81" t="s">
        <v>28</v>
      </c>
      <c r="J9" s="50">
        <v>3</v>
      </c>
      <c r="K9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30</v>
      </c>
      <c r="L9" s="81" t="s">
        <v>29</v>
      </c>
      <c r="M9" s="81" t="s">
        <v>30</v>
      </c>
      <c r="N9" s="82">
        <v>45580</v>
      </c>
      <c r="O9" s="52">
        <v>1</v>
      </c>
      <c r="P9" s="81"/>
    </row>
    <row r="10" spans="1:16" s="54" customFormat="1" ht="28.15" customHeight="1" x14ac:dyDescent="0.2">
      <c r="B10" s="80" t="s">
        <v>10</v>
      </c>
      <c r="C10" s="81" t="s">
        <v>11</v>
      </c>
      <c r="D10" s="81" t="s">
        <v>32</v>
      </c>
      <c r="E10" s="50">
        <v>5</v>
      </c>
      <c r="F10" s="81" t="s">
        <v>31</v>
      </c>
      <c r="G10" s="50">
        <v>4</v>
      </c>
      <c r="H10" s="50">
        <f>IF(OR(ISBLANK(Table1372[[#This Row],[Frequency / Likelihood]]),ISBLANK(Table1372[[#This Row],[Severity / Impact]]))," - ",Table1372[[#This Row],[Frequency / Likelihood]]*Table1372[[#This Row],[Severity / Impact]])</f>
        <v>20</v>
      </c>
      <c r="I10" s="81" t="s">
        <v>33</v>
      </c>
      <c r="J10" s="50">
        <v>4</v>
      </c>
      <c r="K10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80</v>
      </c>
      <c r="L10" s="81" t="s">
        <v>34</v>
      </c>
      <c r="M10" s="81" t="s">
        <v>35</v>
      </c>
      <c r="N10" s="82">
        <v>45597</v>
      </c>
      <c r="O10" s="52"/>
      <c r="P10" s="81"/>
    </row>
    <row r="11" spans="1:16" s="54" customFormat="1" ht="28.15" customHeight="1" x14ac:dyDescent="0.2">
      <c r="B11" s="80" t="s">
        <v>12</v>
      </c>
      <c r="C11" s="81" t="s">
        <v>13</v>
      </c>
      <c r="D11" s="81" t="s">
        <v>37</v>
      </c>
      <c r="E11" s="50">
        <v>2</v>
      </c>
      <c r="F11" s="81" t="s">
        <v>36</v>
      </c>
      <c r="G11" s="50">
        <v>5</v>
      </c>
      <c r="H11" s="50">
        <f>IF(OR(ISBLANK(Table1372[[#This Row],[Frequency / Likelihood]]),ISBLANK(Table1372[[#This Row],[Severity / Impact]]))," - ",Table1372[[#This Row],[Frequency / Likelihood]]*Table1372[[#This Row],[Severity / Impact]])</f>
        <v>10</v>
      </c>
      <c r="I11" s="81" t="s">
        <v>38</v>
      </c>
      <c r="J11" s="50">
        <v>5</v>
      </c>
      <c r="K11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50</v>
      </c>
      <c r="L11" s="81" t="s">
        <v>39</v>
      </c>
      <c r="M11" s="81" t="s">
        <v>40</v>
      </c>
      <c r="N11" s="82">
        <v>45606</v>
      </c>
      <c r="O11" s="52">
        <v>0.3</v>
      </c>
      <c r="P11" s="81"/>
    </row>
    <row r="12" spans="1:16" s="54" customFormat="1" ht="28.15" customHeight="1" x14ac:dyDescent="0.2">
      <c r="B12" s="80" t="s">
        <v>8</v>
      </c>
      <c r="C12" s="81" t="s">
        <v>14</v>
      </c>
      <c r="D12" s="81" t="s">
        <v>42</v>
      </c>
      <c r="E12" s="50">
        <v>4</v>
      </c>
      <c r="F12" s="81" t="s">
        <v>41</v>
      </c>
      <c r="G12" s="50">
        <v>3</v>
      </c>
      <c r="H12" s="50">
        <f>IF(OR(ISBLANK(Table1372[[#This Row],[Frequency / Likelihood]]),ISBLANK(Table1372[[#This Row],[Severity / Impact]]))," - ",Table1372[[#This Row],[Frequency / Likelihood]]*Table1372[[#This Row],[Severity / Impact]])</f>
        <v>12</v>
      </c>
      <c r="I12" s="81" t="s">
        <v>43</v>
      </c>
      <c r="J12" s="50">
        <v>4</v>
      </c>
      <c r="K12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48</v>
      </c>
      <c r="L12" s="81" t="s">
        <v>44</v>
      </c>
      <c r="M12" s="81" t="s">
        <v>30</v>
      </c>
      <c r="N12" s="82">
        <v>45590</v>
      </c>
      <c r="O12" s="52"/>
      <c r="P12" s="81"/>
    </row>
    <row r="13" spans="1:16" s="54" customFormat="1" ht="28.15" customHeight="1" x14ac:dyDescent="0.2">
      <c r="B13" s="80" t="s">
        <v>15</v>
      </c>
      <c r="C13" s="81" t="s">
        <v>16</v>
      </c>
      <c r="D13" s="81" t="s">
        <v>46</v>
      </c>
      <c r="E13" s="50">
        <v>3</v>
      </c>
      <c r="F13" s="81" t="s">
        <v>45</v>
      </c>
      <c r="G13" s="50">
        <v>2</v>
      </c>
      <c r="H13" s="50">
        <f>IF(OR(ISBLANK(Table1372[[#This Row],[Frequency / Likelihood]]),ISBLANK(Table1372[[#This Row],[Severity / Impact]]))," - ",Table1372[[#This Row],[Frequency / Likelihood]]*Table1372[[#This Row],[Severity / Impact]])</f>
        <v>6</v>
      </c>
      <c r="I13" s="81" t="s">
        <v>47</v>
      </c>
      <c r="J13" s="50">
        <v>4</v>
      </c>
      <c r="K13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24</v>
      </c>
      <c r="L13" s="81" t="s">
        <v>48</v>
      </c>
      <c r="M13" s="81" t="s">
        <v>49</v>
      </c>
      <c r="N13" s="82">
        <v>45583</v>
      </c>
      <c r="O13" s="52"/>
      <c r="P13" s="81"/>
    </row>
    <row r="14" spans="1:16" s="54" customFormat="1" ht="28.15" customHeight="1" x14ac:dyDescent="0.2">
      <c r="B14" s="80" t="s">
        <v>17</v>
      </c>
      <c r="C14" s="81" t="s">
        <v>18</v>
      </c>
      <c r="D14" s="81" t="s">
        <v>51</v>
      </c>
      <c r="E14" s="50">
        <v>2</v>
      </c>
      <c r="F14" s="81" t="s">
        <v>50</v>
      </c>
      <c r="G14" s="50">
        <v>3</v>
      </c>
      <c r="H14" s="50">
        <f>IF(OR(ISBLANK(Table1372[[#This Row],[Frequency / Likelihood]]),ISBLANK(Table1372[[#This Row],[Severity / Impact]]))," - ",Table1372[[#This Row],[Frequency / Likelihood]]*Table1372[[#This Row],[Severity / Impact]])</f>
        <v>6</v>
      </c>
      <c r="I14" s="81" t="s">
        <v>52</v>
      </c>
      <c r="J14" s="50">
        <v>6</v>
      </c>
      <c r="K14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36</v>
      </c>
      <c r="L14" s="81" t="s">
        <v>53</v>
      </c>
      <c r="M14" s="81" t="s">
        <v>25</v>
      </c>
      <c r="N14" s="82">
        <v>45595</v>
      </c>
      <c r="O14" s="52"/>
      <c r="P14" s="81"/>
    </row>
    <row r="15" spans="1:16" s="54" customFormat="1" ht="28.15" customHeight="1" x14ac:dyDescent="0.2">
      <c r="B15" s="80" t="s">
        <v>68</v>
      </c>
      <c r="C15" s="81" t="s">
        <v>72</v>
      </c>
      <c r="D15" s="81" t="s">
        <v>73</v>
      </c>
      <c r="E15" s="50">
        <v>1</v>
      </c>
      <c r="F15" s="81" t="s">
        <v>67</v>
      </c>
      <c r="G15" s="50">
        <v>1</v>
      </c>
      <c r="H15" s="50">
        <f>IF(OR(ISBLANK(Table1372[[#This Row],[Frequency / Likelihood]]),ISBLANK(Table1372[[#This Row],[Severity / Impact]]))," - ",Table1372[[#This Row],[Frequency / Likelihood]]*Table1372[[#This Row],[Severity / Impact]])</f>
        <v>1</v>
      </c>
      <c r="I15" s="81" t="s">
        <v>71</v>
      </c>
      <c r="J15" s="50">
        <v>10</v>
      </c>
      <c r="K15" s="50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>10</v>
      </c>
      <c r="L15" s="81" t="s">
        <v>69</v>
      </c>
      <c r="M15" s="81" t="s">
        <v>70</v>
      </c>
      <c r="N15" s="82">
        <v>45595</v>
      </c>
      <c r="O15" s="52"/>
      <c r="P15" s="81"/>
    </row>
    <row r="16" spans="1:16" s="54" customFormat="1" ht="28.15" customHeight="1" x14ac:dyDescent="0.2">
      <c r="B16" s="80"/>
      <c r="C16" s="81"/>
      <c r="D16" s="81"/>
      <c r="E16" s="50"/>
      <c r="F16" s="81"/>
      <c r="G16" s="50"/>
      <c r="H16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16" s="81"/>
      <c r="J16" s="50"/>
      <c r="K16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16" s="81"/>
      <c r="M16" s="81"/>
      <c r="N16" s="82"/>
      <c r="O16" s="52"/>
      <c r="P16" s="81"/>
    </row>
    <row r="17" spans="2:17" s="54" customFormat="1" ht="28.15" customHeight="1" x14ac:dyDescent="0.2">
      <c r="B17" s="80"/>
      <c r="C17" s="81"/>
      <c r="D17" s="81"/>
      <c r="E17" s="50"/>
      <c r="F17" s="81"/>
      <c r="G17" s="50"/>
      <c r="H17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17" s="81"/>
      <c r="J17" s="50"/>
      <c r="K17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17" s="81"/>
      <c r="M17" s="81"/>
      <c r="N17" s="82"/>
      <c r="O17" s="55"/>
      <c r="P17" s="81"/>
    </row>
    <row r="18" spans="2:17" s="54" customFormat="1" ht="28.15" customHeight="1" x14ac:dyDescent="0.2">
      <c r="B18" s="80"/>
      <c r="C18" s="81"/>
      <c r="D18" s="81"/>
      <c r="E18" s="50"/>
      <c r="F18" s="81"/>
      <c r="G18" s="50"/>
      <c r="H18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18" s="81"/>
      <c r="J18" s="50"/>
      <c r="K18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18" s="81"/>
      <c r="M18" s="81"/>
      <c r="N18" s="82"/>
      <c r="O18" s="55"/>
      <c r="P18" s="81"/>
    </row>
    <row r="19" spans="2:17" s="54" customFormat="1" ht="28.15" customHeight="1" x14ac:dyDescent="0.2">
      <c r="B19" s="80"/>
      <c r="C19" s="81"/>
      <c r="D19" s="81"/>
      <c r="E19" s="50"/>
      <c r="F19" s="81"/>
      <c r="G19" s="50"/>
      <c r="H19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19" s="81"/>
      <c r="J19" s="50"/>
      <c r="K19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19" s="81"/>
      <c r="M19" s="81"/>
      <c r="N19" s="82"/>
      <c r="O19" s="55"/>
      <c r="P19" s="81"/>
    </row>
    <row r="20" spans="2:17" s="54" customFormat="1" ht="28.15" customHeight="1" x14ac:dyDescent="0.2">
      <c r="B20" s="80"/>
      <c r="C20" s="81"/>
      <c r="D20" s="81"/>
      <c r="E20" s="50"/>
      <c r="F20" s="81"/>
      <c r="G20" s="50"/>
      <c r="H20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0" s="81"/>
      <c r="J20" s="50"/>
      <c r="K20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0" s="81"/>
      <c r="M20" s="81"/>
      <c r="N20" s="82"/>
      <c r="O20" s="55"/>
      <c r="P20" s="81"/>
    </row>
    <row r="21" spans="2:17" s="54" customFormat="1" ht="28.15" customHeight="1" x14ac:dyDescent="0.2">
      <c r="B21" s="80"/>
      <c r="C21" s="81"/>
      <c r="D21" s="81"/>
      <c r="E21" s="50"/>
      <c r="F21" s="81"/>
      <c r="G21" s="50"/>
      <c r="H21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1" s="81"/>
      <c r="J21" s="50"/>
      <c r="K21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1" s="81"/>
      <c r="M21" s="81"/>
      <c r="N21" s="82"/>
      <c r="O21" s="55"/>
      <c r="P21" s="81"/>
    </row>
    <row r="22" spans="2:17" s="54" customFormat="1" ht="28.15" customHeight="1" x14ac:dyDescent="0.2">
      <c r="B22" s="80"/>
      <c r="C22" s="81"/>
      <c r="D22" s="81"/>
      <c r="E22" s="50"/>
      <c r="F22" s="81"/>
      <c r="G22" s="50"/>
      <c r="H22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2" s="81"/>
      <c r="J22" s="50"/>
      <c r="K22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2" s="81"/>
      <c r="M22" s="81"/>
      <c r="N22" s="82"/>
      <c r="O22" s="55"/>
      <c r="P22" s="81"/>
    </row>
    <row r="23" spans="2:17" s="54" customFormat="1" ht="28.15" customHeight="1" x14ac:dyDescent="0.2">
      <c r="B23" s="80"/>
      <c r="C23" s="81"/>
      <c r="D23" s="81"/>
      <c r="E23" s="50"/>
      <c r="F23" s="81"/>
      <c r="G23" s="50"/>
      <c r="H23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3" s="81"/>
      <c r="J23" s="50"/>
      <c r="K23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3" s="81"/>
      <c r="M23" s="81"/>
      <c r="N23" s="82"/>
      <c r="O23" s="55"/>
      <c r="P23" s="81"/>
    </row>
    <row r="24" spans="2:17" s="54" customFormat="1" ht="28.15" customHeight="1" x14ac:dyDescent="0.2">
      <c r="B24" s="80"/>
      <c r="C24" s="81"/>
      <c r="D24" s="81"/>
      <c r="E24" s="50"/>
      <c r="F24" s="81"/>
      <c r="G24" s="50"/>
      <c r="H24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4" s="81"/>
      <c r="J24" s="50"/>
      <c r="K24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4" s="51"/>
      <c r="M24" s="51"/>
      <c r="N24" s="82"/>
      <c r="O24" s="55"/>
      <c r="P24" s="81"/>
    </row>
    <row r="25" spans="2:17" s="54" customFormat="1" ht="28.15" customHeight="1" x14ac:dyDescent="0.2">
      <c r="B25" s="80"/>
      <c r="C25" s="81"/>
      <c r="D25" s="81"/>
      <c r="E25" s="50"/>
      <c r="F25" s="81"/>
      <c r="G25" s="50"/>
      <c r="H25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5" s="81"/>
      <c r="J25" s="50"/>
      <c r="K25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5" s="81"/>
      <c r="M25" s="81"/>
      <c r="N25" s="82"/>
      <c r="O25" s="55"/>
      <c r="P25" s="81"/>
    </row>
    <row r="26" spans="2:17" s="54" customFormat="1" ht="28.15" customHeight="1" x14ac:dyDescent="0.2">
      <c r="B26" s="80"/>
      <c r="C26" s="81"/>
      <c r="D26" s="81"/>
      <c r="E26" s="50"/>
      <c r="F26" s="81"/>
      <c r="G26" s="50"/>
      <c r="H26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6" s="81"/>
      <c r="J26" s="50"/>
      <c r="K26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6" s="51"/>
      <c r="M26" s="51"/>
      <c r="N26" s="82"/>
      <c r="O26" s="55"/>
      <c r="P26" s="81"/>
    </row>
    <row r="27" spans="2:17" s="54" customFormat="1" ht="28.15" customHeight="1" x14ac:dyDescent="0.2">
      <c r="B27" s="80"/>
      <c r="C27" s="81"/>
      <c r="D27" s="81"/>
      <c r="E27" s="50"/>
      <c r="F27" s="81"/>
      <c r="G27" s="50"/>
      <c r="H27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7" s="81"/>
      <c r="J27" s="50"/>
      <c r="K27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7" s="51"/>
      <c r="M27" s="51"/>
      <c r="N27" s="82"/>
      <c r="O27" s="55"/>
      <c r="P27" s="81"/>
    </row>
    <row r="28" spans="2:17" s="54" customFormat="1" ht="28.15" customHeight="1" x14ac:dyDescent="0.2">
      <c r="B28" s="80"/>
      <c r="C28" s="81"/>
      <c r="D28" s="81"/>
      <c r="E28" s="50"/>
      <c r="F28" s="81"/>
      <c r="G28" s="50"/>
      <c r="H28" s="50" t="str">
        <f>IF(OR(ISBLANK(Table1372[[#This Row],[Frequency / Likelihood]]),ISBLANK(Table1372[[#This Row],[Severity / Impact]]))," - ",Table1372[[#This Row],[Frequency / Likelihood]]*Table1372[[#This Row],[Severity / Impact]])</f>
        <v xml:space="preserve"> - </v>
      </c>
      <c r="I28" s="81"/>
      <c r="J28" s="50"/>
      <c r="K28" s="50" t="str">
        <f>IF(OR(ISBLANK(Table1372[[#This Row],[Frequency / Likelihood]]),ISBLANK(Table1372[[#This Row],[Severity / Impact]]),ISBLANK(Table1372[[#This Row],[Detection]]))," - ",Table1372[[#This Row],[Frequency / Likelihood]]*Table1372[[#This Row],[Severity / Impact]]*Table1372[[#This Row],[Detection]])</f>
        <v xml:space="preserve"> - </v>
      </c>
      <c r="L28" s="51"/>
      <c r="M28" s="51"/>
      <c r="N28" s="82"/>
      <c r="O28" s="55"/>
      <c r="P28" s="81"/>
    </row>
    <row r="29" spans="2:17" s="4" customFormat="1" ht="28.15" customHeight="1" x14ac:dyDescent="0.2">
      <c r="B29" s="58"/>
      <c r="C29" s="57"/>
      <c r="D29" s="57"/>
      <c r="E29"/>
      <c r="F29" s="57"/>
      <c r="I29" s="57"/>
      <c r="J29" s="5"/>
      <c r="L29"/>
      <c r="M29"/>
      <c r="N29"/>
      <c r="O29"/>
      <c r="P29"/>
      <c r="Q29"/>
    </row>
    <row r="30" spans="2:17" s="4" customFormat="1" ht="28.15" customHeight="1" x14ac:dyDescent="0.2">
      <c r="B30" s="58"/>
      <c r="C30" s="57"/>
      <c r="D30" s="57"/>
      <c r="E30"/>
      <c r="F30" s="57"/>
      <c r="I30" s="57"/>
      <c r="J30" s="5"/>
      <c r="L30"/>
      <c r="M30"/>
      <c r="N30"/>
      <c r="O30"/>
      <c r="P30"/>
      <c r="Q30"/>
    </row>
    <row r="31" spans="2:17" ht="28.15" customHeight="1" x14ac:dyDescent="0.2"/>
    <row r="32" spans="2:17" ht="28.15" customHeight="1" x14ac:dyDescent="0.2"/>
    <row r="33" ht="28.15" customHeight="1" x14ac:dyDescent="0.2"/>
    <row r="34" ht="28.15" customHeight="1" x14ac:dyDescent="0.2"/>
    <row r="35" ht="28.15" customHeight="1" x14ac:dyDescent="0.2"/>
  </sheetData>
  <mergeCells count="1">
    <mergeCell ref="L6:P6"/>
  </mergeCells>
  <conditionalFormatting sqref="H8:H28">
    <cfRule type="colorScale" priority="2">
      <colorScale>
        <cfvo type="num" val="2"/>
        <cfvo type="num" val="8"/>
        <cfvo type="num" val="20"/>
        <color rgb="FF3D8B6D"/>
        <color rgb="FFEDCD67"/>
        <color rgb="FFC23F42"/>
      </colorScale>
    </cfRule>
  </conditionalFormatting>
  <conditionalFormatting sqref="O8:O28">
    <cfRule type="dataBar" priority="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{35D33C4B-9B84-4E1D-92AF-B76822F2923C}</x14:id>
        </ext>
      </extLst>
    </cfRule>
  </conditionalFormatting>
  <dataValidations disablePrompts="1" count="1">
    <dataValidation type="list" allowBlank="1" showInputMessage="1" showErrorMessage="1" sqref="E8:E28 G8:G28" xr:uid="{34E68B59-7F53-45BD-BDED-5688EDAC7083}">
      <formula1>"1,2,3,4,5"</formula1>
    </dataValidation>
  </dataValidations>
  <hyperlinks>
    <hyperlink ref="P2" r:id="rId1" xr:uid="{00000000-0004-0000-0000-000000000000}"/>
  </hyperlinks>
  <pageMargins left="0.25" right="0.25" top="0.35" bottom="0.5" header="0.3" footer="0.25"/>
  <pageSetup scale="45" fitToHeight="0" orientation="landscape" r:id="rId2"/>
  <headerFooter scaleWithDoc="0">
    <oddFooter>&amp;L&amp;"Arial,Regular"&amp;9&amp;K01+042https://www.vertex42.com/ExcelTemplates/action-items-template.html&amp;R&amp;"Arial,Regular"&amp;9&amp;K01+042Action List Template © 2017 by Vertex42.com</oddFooter>
  </headerFooter>
  <drawing r:id="rId3"/>
  <legacyDrawing r:id="rId4"/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D33C4B-9B84-4E1D-92AF-B76822F2923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O8:O28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D1DB-16AE-447A-8C0B-CDDAF342A8D2}">
  <dimension ref="A1:C19"/>
  <sheetViews>
    <sheetView showGridLines="0" workbookViewId="0"/>
  </sheetViews>
  <sheetFormatPr defaultRowHeight="14.25" x14ac:dyDescent="0.2"/>
  <cols>
    <col min="1" max="1" width="2.5" style="99" customWidth="1"/>
    <col min="2" max="2" width="62.625" style="99" customWidth="1"/>
    <col min="3" max="3" width="19.5" style="89" customWidth="1"/>
    <col min="4" max="16384" width="9" style="89"/>
  </cols>
  <sheetData>
    <row r="1" spans="1:3" ht="32.1" customHeight="1" x14ac:dyDescent="0.2">
      <c r="A1" s="86"/>
      <c r="B1" s="87" t="s">
        <v>127</v>
      </c>
      <c r="C1" s="88"/>
    </row>
    <row r="2" spans="1:3" ht="15" x14ac:dyDescent="0.2">
      <c r="A2" s="90"/>
      <c r="B2" s="91"/>
      <c r="C2" s="92"/>
    </row>
    <row r="3" spans="1:3" ht="15" x14ac:dyDescent="0.2">
      <c r="A3" s="90"/>
      <c r="B3" s="93" t="s">
        <v>122</v>
      </c>
      <c r="C3" s="92"/>
    </row>
    <row r="4" spans="1:3" x14ac:dyDescent="0.2">
      <c r="A4" s="90"/>
      <c r="B4" s="100" t="s">
        <v>112</v>
      </c>
      <c r="C4" s="92"/>
    </row>
    <row r="5" spans="1:3" ht="15" x14ac:dyDescent="0.2">
      <c r="A5" s="90"/>
      <c r="B5" s="94"/>
      <c r="C5" s="92"/>
    </row>
    <row r="6" spans="1:3" ht="15.75" x14ac:dyDescent="0.25">
      <c r="A6" s="90"/>
      <c r="B6" s="95" t="s">
        <v>128</v>
      </c>
      <c r="C6" s="92"/>
    </row>
    <row r="7" spans="1:3" ht="15" x14ac:dyDescent="0.2">
      <c r="A7" s="90"/>
      <c r="B7" s="94"/>
      <c r="C7" s="92"/>
    </row>
    <row r="8" spans="1:3" ht="30" x14ac:dyDescent="0.2">
      <c r="A8" s="90"/>
      <c r="B8" s="94" t="s">
        <v>0</v>
      </c>
      <c r="C8" s="92"/>
    </row>
    <row r="9" spans="1:3" ht="15" x14ac:dyDescent="0.2">
      <c r="A9" s="90"/>
      <c r="B9" s="94"/>
      <c r="C9" s="92"/>
    </row>
    <row r="10" spans="1:3" ht="30" x14ac:dyDescent="0.2">
      <c r="A10" s="90"/>
      <c r="B10" s="94" t="s">
        <v>123</v>
      </c>
      <c r="C10" s="92"/>
    </row>
    <row r="11" spans="1:3" ht="15" x14ac:dyDescent="0.2">
      <c r="A11" s="90"/>
      <c r="B11" s="94"/>
      <c r="C11" s="92"/>
    </row>
    <row r="12" spans="1:3" ht="30" x14ac:dyDescent="0.2">
      <c r="A12" s="90"/>
      <c r="B12" s="94" t="s">
        <v>124</v>
      </c>
      <c r="C12" s="92"/>
    </row>
    <row r="13" spans="1:3" ht="15" x14ac:dyDescent="0.2">
      <c r="A13" s="90"/>
      <c r="B13" s="94"/>
      <c r="C13" s="92"/>
    </row>
    <row r="14" spans="1:3" ht="15.75" x14ac:dyDescent="0.25">
      <c r="A14" s="90"/>
      <c r="B14" s="95" t="s">
        <v>125</v>
      </c>
      <c r="C14" s="92"/>
    </row>
    <row r="15" spans="1:3" ht="15" x14ac:dyDescent="0.2">
      <c r="A15" s="90"/>
      <c r="B15" s="96" t="s">
        <v>1</v>
      </c>
      <c r="C15" s="92"/>
    </row>
    <row r="16" spans="1:3" ht="15" x14ac:dyDescent="0.2">
      <c r="A16" s="90"/>
      <c r="B16" s="97"/>
      <c r="C16" s="92"/>
    </row>
    <row r="17" spans="1:3" ht="15" x14ac:dyDescent="0.2">
      <c r="A17" s="90"/>
      <c r="B17" s="98" t="s">
        <v>126</v>
      </c>
      <c r="C17" s="92"/>
    </row>
    <row r="18" spans="1:3" x14ac:dyDescent="0.2">
      <c r="A18" s="90"/>
      <c r="B18" s="90"/>
      <c r="C18" s="92"/>
    </row>
    <row r="19" spans="1:3" x14ac:dyDescent="0.2">
      <c r="A19" s="90"/>
      <c r="B19" s="90"/>
      <c r="C19" s="92"/>
    </row>
  </sheetData>
  <hyperlinks>
    <hyperlink ref="B15" r:id="rId1" xr:uid="{481C1F3B-7DD1-4B83-9097-505FD2D34D52}"/>
    <hyperlink ref="B4" r:id="rId2" xr:uid="{ED083152-84AC-4998-8D3A-6F6A5FCF729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RiskTable</vt:lpstr>
      <vt:lpstr>Matrix</vt:lpstr>
      <vt:lpstr>WhiteRed</vt:lpstr>
      <vt:lpstr>BlueRed</vt:lpstr>
      <vt:lpstr>FMEA</vt:lpstr>
      <vt:lpstr>©</vt:lpstr>
      <vt:lpstr>BlueRed!Print_Area</vt:lpstr>
      <vt:lpstr>FMEA!Print_Area</vt:lpstr>
      <vt:lpstr>Matrix!Print_Area</vt:lpstr>
      <vt:lpstr>RiskTable!Print_Area</vt:lpstr>
      <vt:lpstr>WhiteRed!Print_Area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Assessment Matrix Template</dc:title>
  <dc:creator>Vertex42.com</dc:creator>
  <dc:description>(c) 2024 Vertex42 LLC. All Rights Reserved.</dc:description>
  <cp:lastModifiedBy>Vertex42.com</cp:lastModifiedBy>
  <cp:lastPrinted>2024-10-24T17:29:21Z</cp:lastPrinted>
  <dcterms:created xsi:type="dcterms:W3CDTF">2017-01-09T18:01:51Z</dcterms:created>
  <dcterms:modified xsi:type="dcterms:W3CDTF">2024-10-29T15:54:14Z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2024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https://www.vertex42.com/ExcelTemplates/risk-assessment-matrix.html</vt:lpwstr>
  </property>
</Properties>
</file>