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Inventory\"/>
    </mc:Choice>
  </mc:AlternateContent>
  <xr:revisionPtr revIDLastSave="0" documentId="13_ncr:1_{8F821F2B-D319-4B37-8C3E-1C7C502D8621}" xr6:coauthVersionLast="47" xr6:coauthVersionMax="47" xr10:uidLastSave="{00000000-0000-0000-0000-000000000000}"/>
  <bookViews>
    <workbookView xWindow="14085" yWindow="1125" windowWidth="24495" windowHeight="19395" xr2:uid="{00000000-000D-0000-FFFF-FFFF00000000}"/>
  </bookViews>
  <sheets>
    <sheet name="BillOfMaterials" sheetId="2" r:id="rId1"/>
    <sheet name="PriceList" sheetId="6" r:id="rId2"/>
    <sheet name="©" sheetId="7" r:id="rId3"/>
  </sheets>
  <definedNames>
    <definedName name="_xlnm._FilterDatabase" localSheetId="0">BillOfMaterials!$A$10:$H$10</definedName>
    <definedName name="_xlnm._FilterDatabase" localSheetId="1">PriceList!$A$4:$E$4</definedName>
    <definedName name="_xlnm.Print_Area" localSheetId="0">BillOfMaterials!$A$1:$I$30</definedName>
    <definedName name="_xlnm.Print_Area" localSheetId="1">PriceList!$A$1:$G$23</definedName>
    <definedName name="_xlnm.Print_Titles" localSheetId="0">BillOfMaterials!$10:$10</definedName>
    <definedName name="_xlnm.Print_Titles" localSheetId="1">PriceList!$4:$4</definedName>
    <definedName name="valuevx">42.314159</definedName>
    <definedName name="vertex42_copyright" hidden="1">"© 2012-2024 Vertex42 LLC"</definedName>
    <definedName name="vertex42_id" hidden="1">"bill-of-materials-with-price-list.xlsx"</definedName>
    <definedName name="vertex42_title" hidden="1">"Bill of Materials with Price List"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2" l="1"/>
  <c r="C7" i="2" s="1"/>
  <c r="D11" i="2" l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11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B11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G11" i="2"/>
  <c r="I11" i="2" s="1"/>
  <c r="G12" i="2"/>
  <c r="I12" i="2" s="1"/>
  <c r="G13" i="2"/>
  <c r="I13" i="2" s="1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I30" i="2" l="1"/>
  <c r="C8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<sst xmlns="http://schemas.openxmlformats.org/spreadsheetml/2006/main" count="67" uniqueCount="50">
  <si>
    <t>Unit Cost</t>
  </si>
  <si>
    <t>Part Name</t>
  </si>
  <si>
    <t>Part #</t>
  </si>
  <si>
    <t>Picture</t>
  </si>
  <si>
    <t>[ Product Name ]</t>
  </si>
  <si>
    <t>Total</t>
  </si>
  <si>
    <t>Cost</t>
  </si>
  <si>
    <t>Qty</t>
  </si>
  <si>
    <t>Units</t>
  </si>
  <si>
    <t>Supplier</t>
  </si>
  <si>
    <t>Bill of Materials Template</t>
  </si>
  <si>
    <t>Assembly Number :</t>
  </si>
  <si>
    <t>Assembly Name :</t>
  </si>
  <si>
    <t>Total Cost :</t>
  </si>
  <si>
    <t>Approval Date :</t>
  </si>
  <si>
    <t>Assembly Revision :</t>
  </si>
  <si>
    <t>Part Count :</t>
  </si>
  <si>
    <t>Description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</si>
  <si>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</si>
  <si>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</si>
  <si>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</si>
  <si>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https://www.vertex42.com/ExcelTemplates/bill-of-materials.html</t>
  </si>
  <si>
    <t>https://www.vertex42.com/licensing/EULA_privateuse.html</t>
  </si>
  <si>
    <t>This spreadsheet, including all worksheets and associated content is a copyrighted work under the United States and other copyright laws.</t>
  </si>
  <si>
    <t>Do not delete this worksheet</t>
  </si>
  <si>
    <t>► More Inventory Templates</t>
  </si>
  <si>
    <t>► More Business Templates</t>
  </si>
  <si>
    <t>► More Spreadsheet Templates</t>
  </si>
  <si>
    <t>License Agreement</t>
  </si>
  <si>
    <t>Price List by Part #</t>
  </si>
  <si>
    <t>A001</t>
  </si>
  <si>
    <t>A002</t>
  </si>
  <si>
    <t>Part A 001</t>
  </si>
  <si>
    <t>Part A 002</t>
  </si>
  <si>
    <t>Part A 001 Description</t>
  </si>
  <si>
    <t>Part A 002 Description</t>
  </si>
  <si>
    <t>piece</t>
  </si>
  <si>
    <t>lbs</t>
  </si>
  <si>
    <t>A</t>
  </si>
  <si>
    <r>
      <rPr>
        <b/>
        <sz val="10"/>
        <color theme="4"/>
        <rFont val="Arial"/>
        <family val="2"/>
        <scheme val="minor"/>
      </rPr>
      <t>Pictures</t>
    </r>
    <r>
      <rPr>
        <sz val="10"/>
        <color theme="4"/>
        <rFont val="Arial"/>
        <family val="2"/>
        <scheme val="minor"/>
      </rPr>
      <t>: Use the "Place in Cell" option</t>
    </r>
  </si>
  <si>
    <t>A003</t>
  </si>
  <si>
    <t>Part B 001</t>
  </si>
  <si>
    <t>Part B 001 Description</t>
  </si>
  <si>
    <t>B</t>
  </si>
  <si>
    <t>Instructions</t>
  </si>
  <si>
    <r>
      <t xml:space="preserve">• Edit only the </t>
    </r>
    <r>
      <rPr>
        <b/>
        <sz val="10"/>
        <color theme="4"/>
        <rFont val="Arial"/>
        <family val="2"/>
        <scheme val="minor"/>
      </rPr>
      <t>Part #</t>
    </r>
    <r>
      <rPr>
        <sz val="10"/>
        <color theme="4"/>
        <rFont val="Arial"/>
        <family val="2"/>
        <scheme val="minor"/>
      </rPr>
      <t xml:space="preserve"> and </t>
    </r>
    <r>
      <rPr>
        <b/>
        <sz val="10"/>
        <color theme="4"/>
        <rFont val="Arial"/>
        <family val="2"/>
        <scheme val="minor"/>
      </rPr>
      <t>Qty</t>
    </r>
    <r>
      <rPr>
        <sz val="10"/>
        <color theme="4"/>
        <rFont val="Arial"/>
        <family val="2"/>
        <scheme val="minor"/>
      </rPr>
      <t xml:space="preserve"> in this table</t>
    </r>
  </si>
  <si>
    <t>• Add part details in the PriceList worksheet</t>
  </si>
  <si>
    <t>© 2012-2024 Vertex42 LLC</t>
  </si>
  <si>
    <t>© 2024 Vertex42 LLC</t>
  </si>
  <si>
    <t>Bill of Materials with Price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</si>
</sst>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  <numFmt numFmtId="166" formatCode="[$-409]dd\-mmm\-yy;@"/>
  </numFmts>
  <fonts count="24" x14ac:knownFonts="1"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1"/>
      <scheme val="major"/>
    </font>
    <font>
      <b/>
      <sz val="18"/>
      <color indexed="60"/>
      <name val="Arial"/>
      <family val="2"/>
      <scheme val="minor"/>
    </font>
    <font>
      <sz val="10"/>
      <name val="Arial"/>
      <family val="2"/>
      <scheme val="minor"/>
    </font>
    <font>
      <sz val="10"/>
      <color indexed="9"/>
      <name val="Arial"/>
      <family val="2"/>
      <scheme val="minor"/>
    </font>
    <font>
      <b/>
      <sz val="10"/>
      <name val="Arial"/>
      <family val="2"/>
      <scheme val="minor"/>
    </font>
    <font>
      <sz val="11"/>
      <name val="Arial"/>
      <family val="2"/>
      <scheme val="major"/>
    </font>
    <font>
      <sz val="11"/>
      <name val="Arial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22"/>
      <color theme="4" tint="-0.249977111117893"/>
      <name val="Arial"/>
      <family val="2"/>
      <scheme val="major"/>
    </font>
    <font>
      <sz val="11"/>
      <name val="Arial"/>
      <family val="2"/>
    </font>
    <font>
      <sz val="10"/>
      <color theme="4"/>
      <name val="Arial"/>
      <family val="2"/>
      <scheme val="minor"/>
    </font>
    <font>
      <b/>
      <sz val="10"/>
      <color theme="4"/>
      <name val="Arial"/>
      <family val="2"/>
      <scheme val="minor"/>
    </font>
    <font>
      <b/>
      <sz val="11"/>
      <color theme="4"/>
      <name val="Arial"/>
      <family val="2"/>
    </font>
    <font>
      <sz val="10"/>
      <color theme="4" tint="-0.249977111117893"/>
      <name val="Arial"/>
      <family val="2"/>
      <scheme val="minor"/>
    </font>
    <font>
      <sz val="12"/>
      <color theme="4" tint="-0.249977111117893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rgb="FF3464AB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61">
    <xf numFmtId="0" fontId="0" fillId="0" borderId="0" xfId="0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0" xfId="2" applyAlignment="1" applyProtection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4" fontId="6" fillId="0" borderId="0" xfId="1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44" fontId="6" fillId="0" borderId="0" xfId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2" applyAlignment="1" applyProtection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166" fontId="10" fillId="0" borderId="2" xfId="0" applyNumberFormat="1" applyFont="1" applyBorder="1" applyAlignment="1">
      <alignment horizontal="left" vertical="center"/>
    </xf>
    <xf numFmtId="166" fontId="10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44" fontId="19" fillId="0" borderId="0" xfId="0" applyNumberFormat="1" applyFont="1" applyFill="1" applyAlignment="1">
      <alignment vertical="center"/>
    </xf>
    <xf numFmtId="164" fontId="20" fillId="0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2" borderId="4" xfId="3" applyFont="1" applyFill="1" applyBorder="1" applyAlignment="1">
      <alignment horizontal="left" vertical="center" indent="1"/>
    </xf>
    <xf numFmtId="0" fontId="21" fillId="2" borderId="4" xfId="3" applyFont="1" applyFill="1" applyBorder="1" applyAlignment="1">
      <alignment horizontal="left" vertical="center"/>
    </xf>
    <xf numFmtId="0" fontId="22" fillId="2" borderId="4" xfId="3" applyFont="1" applyFill="1" applyBorder="1" applyAlignment="1">
      <alignment vertical="center"/>
    </xf>
    <xf numFmtId="0" fontId="10" fillId="0" borderId="0" xfId="3"/>
    <xf numFmtId="0" fontId="1" fillId="3" borderId="0" xfId="3" applyFont="1" applyFill="1"/>
    <xf numFmtId="0" fontId="11" fillId="3" borderId="0" xfId="3" applyFont="1" applyFill="1" applyAlignment="1">
      <alignment horizontal="left" wrapText="1" indent="1"/>
    </xf>
    <xf numFmtId="0" fontId="15" fillId="3" borderId="0" xfId="3" applyFont="1" applyFill="1"/>
    <xf numFmtId="0" fontId="11" fillId="3" borderId="0" xfId="3" applyFont="1" applyFill="1"/>
    <xf numFmtId="0" fontId="3" fillId="3" borderId="0" xfId="2" applyFill="1" applyAlignment="1" applyProtection="1">
      <alignment horizontal="left" wrapText="1"/>
    </xf>
    <xf numFmtId="0" fontId="11" fillId="3" borderId="0" xfId="3" applyFont="1" applyFill="1" applyAlignment="1">
      <alignment horizontal="left" wrapText="1"/>
    </xf>
    <xf numFmtId="0" fontId="12" fillId="3" borderId="0" xfId="3" applyFont="1" applyFill="1" applyAlignment="1">
      <alignment horizontal="left" wrapText="1"/>
    </xf>
    <xf numFmtId="0" fontId="13" fillId="3" borderId="0" xfId="3" applyFont="1" applyFill="1" applyAlignment="1">
      <alignment horizontal="left" wrapText="1"/>
    </xf>
    <xf numFmtId="0" fontId="11" fillId="3" borderId="0" xfId="3" applyFont="1" applyFill="1" applyAlignment="1">
      <alignment horizontal="left"/>
    </xf>
    <xf numFmtId="0" fontId="23" fillId="3" borderId="0" xfId="3" applyFont="1" applyFill="1" applyAlignment="1">
      <alignment horizontal="left" wrapText="1"/>
    </xf>
    <xf numFmtId="0" fontId="1" fillId="0" borderId="0" xfId="3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 customBuiltin="1"/>
    <cellStyle name="Normal 2" xfId="3" xr:uid="{9E9CC351-953B-4663-ACD0-C1A3A21CB438}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rgb="FFB2B2B2"/>
        </bottom>
      </border>
    </dxf>
    <dxf>
      <font>
        <strike val="0"/>
        <outline val="0"/>
        <shadow val="0"/>
        <u val="none"/>
        <vertAlign val="baseline"/>
        <color theme="4" tint="-0.249977111117893"/>
        <name val="Arial"/>
        <family val="2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family val="2"/>
        <scheme val="minor"/>
      </font>
      <numFmt numFmtId="164" formatCode="_([$$-409]* #,##0.00_);_([$$-409]* \(#,##0.00\);_([$$-409]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55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171450</xdr:rowOff>
    </xdr:from>
    <xdr:to>
      <xdr:col>8</xdr:col>
      <xdr:colOff>580698</xdr:colOff>
      <xdr:row>7</xdr:row>
      <xdr:rowOff>152193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0" y="171450"/>
          <a:ext cx="2619048" cy="16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22A649-AB8A-4670-AD2D-2695D1DF4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7">
  <rv s="0">
    <v>0</v>
    <v>5</v>
  </rv>
  <rv s="1">
    <v>1</v>
    <v>4</v>
    <v>Large paint brush outline</v>
  </rv>
  <rv s="1">
    <v>2</v>
    <v>4</v>
    <v>Box outline</v>
  </rv>
  <rv s="1">
    <v>3</v>
    <v>4</v>
    <v>Roller Paint Tool with solid fill</v>
  </rv>
  <rv s="1">
    <v>1</v>
    <v>5</v>
    <v>Large paint brush outline</v>
  </rv>
  <rv s="1">
    <v>2</v>
    <v>5</v>
    <v>Box outline</v>
  </rv>
  <rv s="1">
    <v>3</v>
    <v>5</v>
    <v>Roller Paint Tool with solid fill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I30" totalsRowCount="1" headerRowDxfId="28" dataDxfId="27" totalsRowDxfId="18" tableBorderDxfId="38">
  <tableColumns count="9">
    <tableColumn id="2" xr3:uid="{00000000-0010-0000-0000-000002000000}" name="Part #" dataDxfId="37" totalsRowDxfId="26"/>
    <tableColumn id="1" xr3:uid="{00000000-0010-0000-0000-000001000000}" name="Part Name" totalsRowLabel="Total" dataDxfId="36" totalsRowDxfId="25">
      <calculatedColumnFormula>IF(NOT(ISBLANK(Table1[[#This Row],[Part '#]])),VLOOKUP(Table1[[#This Row],[Part '#]],Table15[#All],2,0),"")</calculatedColumnFormula>
    </tableColumn>
    <tableColumn id="10" xr3:uid="{00000000-0010-0000-0000-00000A000000}" name="Description" dataDxfId="35" totalsRowDxfId="24">
      <calculatedColumnFormula>IF(NOT(ISBLANK(Table1[[#This Row],[Part '#]])),VLOOKUP(Table1[[#This Row],[Part '#]],Table15[#All],3,0),"")</calculatedColumnFormula>
    </tableColumn>
    <tableColumn id="4" xr3:uid="{3B59C915-63CA-454A-8FB7-A81057D4D63B}" name="Picture" dataDxfId="34" totalsRowDxfId="23">
      <calculatedColumnFormula>IF(NOT(ISBLANK(Table1[[#This Row],[Part '#]])),VLOOKUP(Table1[[#This Row],[Part '#]],Table15[#All],5,0),"")</calculatedColumnFormula>
    </tableColumn>
    <tableColumn id="8" xr3:uid="{00000000-0010-0000-0000-000008000000}" name="Supplier" dataDxfId="33" totalsRowDxfId="22">
      <calculatedColumnFormula>IF(NOT(ISBLANK(Table1[[#This Row],[Part '#]])),VLOOKUP(Table1[[#This Row],[Part '#]],Table15[#All],4,0),"")</calculatedColumnFormula>
    </tableColumn>
    <tableColumn id="7" xr3:uid="{00000000-0010-0000-0000-000007000000}" name="Units" dataDxfId="32" totalsRowDxfId="21">
      <calculatedColumnFormula>IF(NOT(ISBLANK(Table1[[#This Row],[Part '#]])),VLOOKUP(Table1[[#This Row],[Part '#]],Table15[#All],6,0),"")</calculatedColumnFormula>
    </tableColumn>
    <tableColumn id="6" xr3:uid="{00000000-0010-0000-0000-000006000000}" name="Unit Cost" dataDxfId="31" totalsRowDxfId="20" dataCellStyle="Currency">
      <calculatedColumnFormula>IF(NOT(ISBLANK(Table1[[#This Row],[Part '#]])),VLOOKUP(Table1[[#This Row],[Part '#]],Table15[#All],7,0),"")</calculatedColumnFormula>
    </tableColumn>
    <tableColumn id="5" xr3:uid="{00000000-0010-0000-0000-000005000000}" name="Qty" totalsRowFunction="sum" dataDxfId="30" totalsRowDxfId="0" dataCellStyle="Currency"/>
    <tableColumn id="3" xr3:uid="{00000000-0010-0000-0000-000003000000}" name="Cost" totalsRowFunction="sum" dataDxfId="29" totalsRowDxfId="19">
      <calculatedColumnFormula>IF(NOT(ISBLANK(Table1[[#This Row],[Part '#]])),Table1[[#This Row],[Qty]]*Table1[[#This Row],[Unit Cost]],"")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94C1475-5E34-44BA-87D6-3AA0C53BEED9}" name="Table15" displayName="Table15" ref="A4:G23" totalsRowShown="0" headerRowDxfId="2" dataDxfId="1" tableBorderDxfId="17">
  <tableColumns count="7">
    <tableColumn id="2" xr3:uid="{0D1AE642-449D-41AE-BF6B-E7899A144EB3}" name="Part #" dataDxfId="9" totalsRowDxfId="16"/>
    <tableColumn id="1" xr3:uid="{37D5ACDC-F814-4921-95AC-3E43E652C22D}" name="Part Name" dataDxfId="8" totalsRowDxfId="15"/>
    <tableColumn id="10" xr3:uid="{B1FC1536-08C1-4D39-A3FA-6FD6D5DB8CAF}" name="Description" dataDxfId="7" totalsRowDxfId="14"/>
    <tableColumn id="8" xr3:uid="{B9CD87A1-397E-4A17-8806-DA6D491BBBCB}" name="Supplier" dataDxfId="6" totalsRowDxfId="13"/>
    <tableColumn id="12" xr3:uid="{C9B4BE09-C94D-46AF-8E1B-16DEF4DFBD14}" name="Picture" dataDxfId="5" totalsRowDxfId="12"/>
    <tableColumn id="3" xr3:uid="{2D5600B3-5EE9-4114-8FB2-CA3A8516FAB8}" name="Units" dataDxfId="4" totalsRowDxfId="11"/>
    <tableColumn id="6" xr3:uid="{A0A542D2-C96F-4E0C-89CC-A69C64E94AFE}" name="Unit Cost" dataDxfId="3" totalsRowDxfId="1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vertex42.com/ExcelTemplates/invento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ExcelTemplates/bill-of-materials.html" TargetMode="External"/><Relationship Id="rId1" Type="http://schemas.openxmlformats.org/officeDocument/2006/relationships/hyperlink" Target="https://www.vertex42.com/ExcelTemplates/free-timesheet-template.html" TargetMode="External"/><Relationship Id="rId6" Type="http://schemas.openxmlformats.org/officeDocument/2006/relationships/hyperlink" Target="https://www.vertex42.com/" TargetMode="External"/><Relationship Id="rId5" Type="http://schemas.openxmlformats.org/officeDocument/2006/relationships/hyperlink" Target="https://www.vertex42.com/ExcelTemplates/" TargetMode="External"/><Relationship Id="rId4" Type="http://schemas.openxmlformats.org/officeDocument/2006/relationships/hyperlink" Target="https://www.vertex42.com/ExcelTemplates/business-templates.html" TargetMode="External"/><Relationship Id="rId9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vertex42.com/ExcelTemplates/inventory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bill-of-materials.html" TargetMode="External"/><Relationship Id="rId1" Type="http://schemas.openxmlformats.org/officeDocument/2006/relationships/hyperlink" Target="https://www.vertex42.com/ExcelTemplates/free-timesheet-template.html" TargetMode="External"/><Relationship Id="rId6" Type="http://schemas.openxmlformats.org/officeDocument/2006/relationships/hyperlink" Target="https://www.vertex42.com/" TargetMode="External"/><Relationship Id="rId5" Type="http://schemas.openxmlformats.org/officeDocument/2006/relationships/hyperlink" Target="https://www.vertex42.com/ExcelTemplates/" TargetMode="External"/><Relationship Id="rId4" Type="http://schemas.openxmlformats.org/officeDocument/2006/relationships/hyperlink" Target="https://www.vertex42.com/ExcelTemplates/business-template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bill-of-materials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6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showGridLines="0" tabSelected="1" zoomScaleNormal="100" workbookViewId="0">
      <selection activeCell="A2" sqref="A2"/>
    </sheetView>
  </sheetViews>
  <sheetFormatPr defaultColWidth="9" defaultRowHeight="14.25" x14ac:dyDescent="0.2"/>
  <cols>
    <col min="1" max="1" width="10" style="24" customWidth="1"/>
    <col min="2" max="2" width="18.25" style="8" customWidth="1"/>
    <col min="3" max="3" width="26.375" style="8" customWidth="1"/>
    <col min="4" max="4" width="8" style="8" customWidth="1"/>
    <col min="5" max="5" width="11.375" style="24" customWidth="1"/>
    <col min="6" max="6" width="7.375" style="24" customWidth="1"/>
    <col min="7" max="7" width="9.625" style="24" customWidth="1"/>
    <col min="8" max="8" width="7" style="24" customWidth="1"/>
    <col min="9" max="9" width="11.625" style="24" customWidth="1"/>
    <col min="10" max="10" width="12.5" style="24" customWidth="1"/>
    <col min="11" max="11" width="33.625" style="24" customWidth="1"/>
    <col min="12" max="16384" width="9" style="8"/>
  </cols>
  <sheetData>
    <row r="1" spans="1:11" ht="27" customHeight="1" x14ac:dyDescent="0.2">
      <c r="A1" s="4" t="s">
        <v>4</v>
      </c>
      <c r="C1" s="1"/>
      <c r="D1" s="1"/>
      <c r="E1" s="1"/>
      <c r="F1" s="1"/>
      <c r="G1" s="1"/>
      <c r="H1" s="1"/>
      <c r="I1" s="1"/>
      <c r="J1" s="8"/>
      <c r="K1" s="8" t="e" vm="1">
        <v>#VALUE!</v>
      </c>
    </row>
    <row r="2" spans="1:11" ht="15" customHeight="1" x14ac:dyDescent="0.2">
      <c r="A2" s="8"/>
      <c r="E2" s="8"/>
      <c r="F2" s="8"/>
      <c r="G2" s="8"/>
      <c r="H2" s="8"/>
      <c r="I2" s="8"/>
      <c r="J2" s="8"/>
      <c r="K2" s="8" t="s">
        <v>47</v>
      </c>
    </row>
    <row r="3" spans="1:11" ht="18" customHeight="1" x14ac:dyDescent="0.2">
      <c r="A3" s="8"/>
      <c r="B3" s="17" t="s">
        <v>12</v>
      </c>
      <c r="C3" s="18"/>
      <c r="D3" s="19"/>
      <c r="E3" s="20"/>
      <c r="F3" s="8"/>
      <c r="G3" s="8"/>
      <c r="H3" s="8"/>
      <c r="I3" s="8"/>
      <c r="J3" s="8"/>
      <c r="K3" s="21" t="s">
        <v>10</v>
      </c>
    </row>
    <row r="4" spans="1:11" ht="18" customHeight="1" x14ac:dyDescent="0.2">
      <c r="A4" s="8"/>
      <c r="B4" s="22" t="s">
        <v>11</v>
      </c>
      <c r="C4" s="23"/>
      <c r="D4" s="19"/>
      <c r="E4" s="8"/>
      <c r="F4" s="8"/>
      <c r="G4" s="8"/>
      <c r="I4" s="8"/>
      <c r="J4" s="8"/>
      <c r="K4" s="8"/>
    </row>
    <row r="5" spans="1:11" ht="18" customHeight="1" x14ac:dyDescent="0.2">
      <c r="A5" s="8"/>
      <c r="B5" s="22" t="s">
        <v>15</v>
      </c>
      <c r="C5" s="23"/>
      <c r="D5" s="19"/>
      <c r="E5" s="8"/>
      <c r="F5" s="8"/>
      <c r="G5" s="8"/>
      <c r="I5" s="8"/>
      <c r="J5" s="8"/>
      <c r="K5" s="5" t="s">
        <v>25</v>
      </c>
    </row>
    <row r="6" spans="1:11" ht="18" customHeight="1" x14ac:dyDescent="0.2">
      <c r="A6" s="8"/>
      <c r="B6" s="22" t="s">
        <v>14</v>
      </c>
      <c r="C6" s="25"/>
      <c r="D6" s="26"/>
      <c r="E6" s="8"/>
      <c r="F6" s="27"/>
      <c r="G6" s="27"/>
      <c r="H6" s="27"/>
      <c r="I6" s="27"/>
      <c r="J6" s="8"/>
      <c r="K6" s="5" t="s">
        <v>26</v>
      </c>
    </row>
    <row r="7" spans="1:11" ht="18" customHeight="1" x14ac:dyDescent="0.2">
      <c r="A7" s="8"/>
      <c r="B7" s="22" t="s">
        <v>16</v>
      </c>
      <c r="C7" s="28">
        <f>Table1[[#Totals],[Qty]]</f>
        <v>10</v>
      </c>
      <c r="D7" s="29"/>
      <c r="E7" s="8"/>
      <c r="F7" s="27"/>
      <c r="G7" s="27"/>
      <c r="H7" s="27"/>
      <c r="I7" s="27"/>
      <c r="J7" s="8"/>
      <c r="K7" s="5" t="s">
        <v>27</v>
      </c>
    </row>
    <row r="8" spans="1:11" ht="18" customHeight="1" x14ac:dyDescent="0.2">
      <c r="A8" s="8"/>
      <c r="B8" s="30" t="s">
        <v>13</v>
      </c>
      <c r="C8" s="31">
        <f>Table1[[#Totals],[Cost]]</f>
        <v>40.75</v>
      </c>
      <c r="D8" s="32"/>
      <c r="E8" s="8"/>
      <c r="F8" s="27"/>
      <c r="G8" s="27"/>
      <c r="H8" s="27"/>
      <c r="I8" s="27"/>
      <c r="J8" s="8"/>
      <c r="K8" s="8"/>
    </row>
    <row r="9" spans="1:11" ht="12.75" x14ac:dyDescent="0.2">
      <c r="A9" s="8"/>
      <c r="E9" s="8"/>
      <c r="F9" s="27"/>
      <c r="G9" s="27"/>
      <c r="H9" s="27"/>
      <c r="I9" s="27"/>
      <c r="J9" s="8"/>
      <c r="K9" s="8"/>
    </row>
    <row r="10" spans="1:11" ht="19.5" customHeight="1" x14ac:dyDescent="0.2">
      <c r="A10" s="58" t="s">
        <v>2</v>
      </c>
      <c r="B10" s="56" t="s">
        <v>1</v>
      </c>
      <c r="C10" s="56" t="s">
        <v>17</v>
      </c>
      <c r="D10" s="56" t="s">
        <v>3</v>
      </c>
      <c r="E10" s="57" t="s">
        <v>9</v>
      </c>
      <c r="F10" s="57" t="s">
        <v>8</v>
      </c>
      <c r="G10" s="57" t="s">
        <v>0</v>
      </c>
      <c r="H10" s="59" t="s">
        <v>7</v>
      </c>
      <c r="I10" s="57" t="s">
        <v>6</v>
      </c>
      <c r="J10" s="8"/>
      <c r="K10" s="34" t="s">
        <v>44</v>
      </c>
    </row>
    <row r="11" spans="1:11" ht="30" customHeight="1" x14ac:dyDescent="0.2">
      <c r="A11" s="11" t="s">
        <v>30</v>
      </c>
      <c r="B11" s="12" t="str">
        <f>IF(NOT(ISBLANK(Table1[[#This Row],[Part '#]])),VLOOKUP(Table1[[#This Row],[Part '#]],Table15[#All],2,0),"")</f>
        <v>Part A 001</v>
      </c>
      <c r="C11" s="12" t="str">
        <f>IF(NOT(ISBLANK(Table1[[#This Row],[Part '#]])),VLOOKUP(Table1[[#This Row],[Part '#]],Table15[#All],3,0),"")</f>
        <v>Part A 001 Description</v>
      </c>
      <c r="D11" s="13" t="e" vm="2">
        <f>IF(NOT(ISBLANK(Table1[[#This Row],[Part '#]])),VLOOKUP(Table1[[#This Row],[Part '#]],Table15[#All],5,0),"")</f>
        <v>#VALUE!</v>
      </c>
      <c r="E11" s="12" t="str">
        <f>IF(NOT(ISBLANK(Table1[[#This Row],[Part '#]])),VLOOKUP(Table1[[#This Row],[Part '#]],Table15[#All],4,0),"")</f>
        <v>A</v>
      </c>
      <c r="F11" s="12" t="str">
        <f>IF(NOT(ISBLANK(Table1[[#This Row],[Part '#]])),VLOOKUP(Table1[[#This Row],[Part '#]],Table15[#All],6,0),"")</f>
        <v>piece</v>
      </c>
      <c r="G11" s="14">
        <f>IF(NOT(ISBLANK(Table1[[#This Row],[Part '#]])),VLOOKUP(Table1[[#This Row],[Part '#]],Table15[#All],7,0),"")</f>
        <v>4.5</v>
      </c>
      <c r="H11" s="15">
        <v>5</v>
      </c>
      <c r="I11" s="16">
        <f>IF(NOT(ISBLANK(Table1[[#This Row],[Part '#]])),Table1[[#This Row],[Qty]]*Table1[[#This Row],[Unit Cost]],"")</f>
        <v>22.5</v>
      </c>
      <c r="J11" s="8"/>
      <c r="K11" s="33" t="s">
        <v>45</v>
      </c>
    </row>
    <row r="12" spans="1:11" ht="30" customHeight="1" x14ac:dyDescent="0.2">
      <c r="A12" s="11" t="s">
        <v>31</v>
      </c>
      <c r="B12" s="12" t="str">
        <f>IF(NOT(ISBLANK(Table1[[#This Row],[Part '#]])),VLOOKUP(Table1[[#This Row],[Part '#]],Table15[#All],2,0),"")</f>
        <v>Part A 002</v>
      </c>
      <c r="C12" s="12" t="str">
        <f>IF(NOT(ISBLANK(Table1[[#This Row],[Part '#]])),VLOOKUP(Table1[[#This Row],[Part '#]],Table15[#All],3,0),"")</f>
        <v>Part A 002 Description</v>
      </c>
      <c r="D12" s="13" t="e" vm="3">
        <f>IF(NOT(ISBLANK(Table1[[#This Row],[Part '#]])),VLOOKUP(Table1[[#This Row],[Part '#]],Table15[#All],5,0),"")</f>
        <v>#VALUE!</v>
      </c>
      <c r="E12" s="12" t="str">
        <f>IF(NOT(ISBLANK(Table1[[#This Row],[Part '#]])),VLOOKUP(Table1[[#This Row],[Part '#]],Table15[#All],4,0),"")</f>
        <v>A</v>
      </c>
      <c r="F12" s="12" t="str">
        <f>IF(NOT(ISBLANK(Table1[[#This Row],[Part '#]])),VLOOKUP(Table1[[#This Row],[Part '#]],Table15[#All],6,0),"")</f>
        <v>lbs</v>
      </c>
      <c r="G12" s="14">
        <f>IF(NOT(ISBLANK(Table1[[#This Row],[Part '#]])),VLOOKUP(Table1[[#This Row],[Part '#]],Table15[#All],7,0),"")</f>
        <v>2.25</v>
      </c>
      <c r="H12" s="15">
        <v>3</v>
      </c>
      <c r="I12" s="16">
        <f>IF(NOT(ISBLANK(Table1[[#This Row],[Part '#]])),Table1[[#This Row],[Qty]]*Table1[[#This Row],[Unit Cost]],"")</f>
        <v>6.75</v>
      </c>
      <c r="J12" s="8"/>
      <c r="K12" s="33" t="s">
        <v>46</v>
      </c>
    </row>
    <row r="13" spans="1:11" ht="30" customHeight="1" x14ac:dyDescent="0.2">
      <c r="A13" s="11" t="s">
        <v>40</v>
      </c>
      <c r="B13" s="12" t="str">
        <f>IF(NOT(ISBLANK(Table1[[#This Row],[Part '#]])),VLOOKUP(Table1[[#This Row],[Part '#]],Table15[#All],2,0),"")</f>
        <v>Part B 001</v>
      </c>
      <c r="C13" s="12" t="str">
        <f>IF(NOT(ISBLANK(Table1[[#This Row],[Part '#]])),VLOOKUP(Table1[[#This Row],[Part '#]],Table15[#All],3,0),"")</f>
        <v>Part B 001 Description</v>
      </c>
      <c r="D13" s="13" t="e" vm="4">
        <f>IF(NOT(ISBLANK(Table1[[#This Row],[Part '#]])),VLOOKUP(Table1[[#This Row],[Part '#]],Table15[#All],5,0),"")</f>
        <v>#VALUE!</v>
      </c>
      <c r="E13" s="12" t="str">
        <f>IF(NOT(ISBLANK(Table1[[#This Row],[Part '#]])),VLOOKUP(Table1[[#This Row],[Part '#]],Table15[#All],4,0),"")</f>
        <v>B</v>
      </c>
      <c r="F13" s="12" t="str">
        <f>IF(NOT(ISBLANK(Table1[[#This Row],[Part '#]])),VLOOKUP(Table1[[#This Row],[Part '#]],Table15[#All],6,0),"")</f>
        <v>piece</v>
      </c>
      <c r="G13" s="14">
        <f>IF(NOT(ISBLANK(Table1[[#This Row],[Part '#]])),VLOOKUP(Table1[[#This Row],[Part '#]],Table15[#All],7,0),"")</f>
        <v>5.75</v>
      </c>
      <c r="H13" s="15">
        <v>2</v>
      </c>
      <c r="I13" s="16">
        <f>IF(NOT(ISBLANK(Table1[[#This Row],[Part '#]])),Table1[[#This Row],[Qty]]*Table1[[#This Row],[Unit Cost]],"")</f>
        <v>11.5</v>
      </c>
      <c r="J13" s="8"/>
      <c r="K13" s="8"/>
    </row>
    <row r="14" spans="1:11" ht="30" customHeight="1" x14ac:dyDescent="0.2">
      <c r="A14" s="11"/>
      <c r="B14" s="12" t="str">
        <f>IF(NOT(ISBLANK(Table1[[#This Row],[Part '#]])),VLOOKUP(Table1[[#This Row],[Part '#]],Table15[#All],2,0),"")</f>
        <v/>
      </c>
      <c r="C14" s="12" t="str">
        <f>IF(NOT(ISBLANK(Table1[[#This Row],[Part '#]])),VLOOKUP(Table1[[#This Row],[Part '#]],Table15[#All],3,0),"")</f>
        <v/>
      </c>
      <c r="D14" s="13" t="str">
        <f>IF(NOT(ISBLANK(Table1[[#This Row],[Part '#]])),VLOOKUP(Table1[[#This Row],[Part '#]],Table15[#All],5,0),"")</f>
        <v/>
      </c>
      <c r="E14" s="12" t="str">
        <f>IF(NOT(ISBLANK(Table1[[#This Row],[Part '#]])),VLOOKUP(Table1[[#This Row],[Part '#]],Table15[#All],4,0),"")</f>
        <v/>
      </c>
      <c r="F14" s="12" t="str">
        <f>IF(NOT(ISBLANK(Table1[[#This Row],[Part '#]])),VLOOKUP(Table1[[#This Row],[Part '#]],Table15[#All],6,0),"")</f>
        <v/>
      </c>
      <c r="G14" s="14" t="str">
        <f>IF(NOT(ISBLANK(Table1[[#This Row],[Part '#]])),VLOOKUP(Table1[[#This Row],[Part '#]],Table15[#All],7,0),"")</f>
        <v/>
      </c>
      <c r="H14" s="15"/>
      <c r="I14" s="16" t="str">
        <f>IF(NOT(ISBLANK(Table1[[#This Row],[Part '#]])),Table1[[#This Row],[Qty]]*Table1[[#This Row],[Unit Cost]],"")</f>
        <v/>
      </c>
      <c r="J14" s="8"/>
      <c r="K14" s="8"/>
    </row>
    <row r="15" spans="1:11" ht="30" customHeight="1" x14ac:dyDescent="0.2">
      <c r="A15" s="11"/>
      <c r="B15" s="12" t="str">
        <f>IF(NOT(ISBLANK(Table1[[#This Row],[Part '#]])),VLOOKUP(Table1[[#This Row],[Part '#]],Table15[#All],2,0),"")</f>
        <v/>
      </c>
      <c r="C15" s="12" t="str">
        <f>IF(NOT(ISBLANK(Table1[[#This Row],[Part '#]])),VLOOKUP(Table1[[#This Row],[Part '#]],Table15[#All],3,0),"")</f>
        <v/>
      </c>
      <c r="D15" s="13" t="str">
        <f>IF(NOT(ISBLANK(Table1[[#This Row],[Part '#]])),VLOOKUP(Table1[[#This Row],[Part '#]],Table15[#All],5,0),"")</f>
        <v/>
      </c>
      <c r="E15" s="12" t="str">
        <f>IF(NOT(ISBLANK(Table1[[#This Row],[Part '#]])),VLOOKUP(Table1[[#This Row],[Part '#]],Table15[#All],4,0),"")</f>
        <v/>
      </c>
      <c r="F15" s="12" t="str">
        <f>IF(NOT(ISBLANK(Table1[[#This Row],[Part '#]])),VLOOKUP(Table1[[#This Row],[Part '#]],Table15[#All],6,0),"")</f>
        <v/>
      </c>
      <c r="G15" s="14" t="str">
        <f>IF(NOT(ISBLANK(Table1[[#This Row],[Part '#]])),VLOOKUP(Table1[[#This Row],[Part '#]],Table15[#All],7,0),"")</f>
        <v/>
      </c>
      <c r="H15" s="15"/>
      <c r="I15" s="16" t="str">
        <f>IF(NOT(ISBLANK(Table1[[#This Row],[Part '#]])),Table1[[#This Row],[Qty]]*Table1[[#This Row],[Unit Cost]],"")</f>
        <v/>
      </c>
      <c r="J15" s="8"/>
      <c r="K15" s="8"/>
    </row>
    <row r="16" spans="1:11" ht="30" customHeight="1" x14ac:dyDescent="0.2">
      <c r="A16" s="11"/>
      <c r="B16" s="12" t="str">
        <f>IF(NOT(ISBLANK(Table1[[#This Row],[Part '#]])),VLOOKUP(Table1[[#This Row],[Part '#]],Table15[#All],2,0),"")</f>
        <v/>
      </c>
      <c r="C16" s="12" t="str">
        <f>IF(NOT(ISBLANK(Table1[[#This Row],[Part '#]])),VLOOKUP(Table1[[#This Row],[Part '#]],Table15[#All],3,0),"")</f>
        <v/>
      </c>
      <c r="D16" s="13" t="str">
        <f>IF(NOT(ISBLANK(Table1[[#This Row],[Part '#]])),VLOOKUP(Table1[[#This Row],[Part '#]],Table15[#All],5,0),"")</f>
        <v/>
      </c>
      <c r="E16" s="12" t="str">
        <f>IF(NOT(ISBLANK(Table1[[#This Row],[Part '#]])),VLOOKUP(Table1[[#This Row],[Part '#]],Table15[#All],4,0),"")</f>
        <v/>
      </c>
      <c r="F16" s="12" t="str">
        <f>IF(NOT(ISBLANK(Table1[[#This Row],[Part '#]])),VLOOKUP(Table1[[#This Row],[Part '#]],Table15[#All],6,0),"")</f>
        <v/>
      </c>
      <c r="G16" s="14" t="str">
        <f>IF(NOT(ISBLANK(Table1[[#This Row],[Part '#]])),VLOOKUP(Table1[[#This Row],[Part '#]],Table15[#All],7,0),"")</f>
        <v/>
      </c>
      <c r="H16" s="15"/>
      <c r="I16" s="16" t="str">
        <f>IF(NOT(ISBLANK(Table1[[#This Row],[Part '#]])),Table1[[#This Row],[Qty]]*Table1[[#This Row],[Unit Cost]],"")</f>
        <v/>
      </c>
      <c r="J16" s="8"/>
      <c r="K16" s="8"/>
    </row>
    <row r="17" spans="1:11" ht="30" customHeight="1" x14ac:dyDescent="0.2">
      <c r="A17" s="11"/>
      <c r="B17" s="12" t="str">
        <f>IF(NOT(ISBLANK(Table1[[#This Row],[Part '#]])),VLOOKUP(Table1[[#This Row],[Part '#]],Table15[#All],2,0),"")</f>
        <v/>
      </c>
      <c r="C17" s="12" t="str">
        <f>IF(NOT(ISBLANK(Table1[[#This Row],[Part '#]])),VLOOKUP(Table1[[#This Row],[Part '#]],Table15[#All],3,0),"")</f>
        <v/>
      </c>
      <c r="D17" s="13" t="str">
        <f>IF(NOT(ISBLANK(Table1[[#This Row],[Part '#]])),VLOOKUP(Table1[[#This Row],[Part '#]],Table15[#All],5,0),"")</f>
        <v/>
      </c>
      <c r="E17" s="12" t="str">
        <f>IF(NOT(ISBLANK(Table1[[#This Row],[Part '#]])),VLOOKUP(Table1[[#This Row],[Part '#]],Table15[#All],4,0),"")</f>
        <v/>
      </c>
      <c r="F17" s="12" t="str">
        <f>IF(NOT(ISBLANK(Table1[[#This Row],[Part '#]])),VLOOKUP(Table1[[#This Row],[Part '#]],Table15[#All],6,0),"")</f>
        <v/>
      </c>
      <c r="G17" s="14" t="str">
        <f>IF(NOT(ISBLANK(Table1[[#This Row],[Part '#]])),VLOOKUP(Table1[[#This Row],[Part '#]],Table15[#All],7,0),"")</f>
        <v/>
      </c>
      <c r="H17" s="15"/>
      <c r="I17" s="16" t="str">
        <f>IF(NOT(ISBLANK(Table1[[#This Row],[Part '#]])),Table1[[#This Row],[Qty]]*Table1[[#This Row],[Unit Cost]],"")</f>
        <v/>
      </c>
      <c r="J17" s="8"/>
      <c r="K17" s="8"/>
    </row>
    <row r="18" spans="1:11" ht="30" customHeight="1" x14ac:dyDescent="0.2">
      <c r="A18" s="11"/>
      <c r="B18" s="12" t="str">
        <f>IF(NOT(ISBLANK(Table1[[#This Row],[Part '#]])),VLOOKUP(Table1[[#This Row],[Part '#]],Table15[#All],2,0),"")</f>
        <v/>
      </c>
      <c r="C18" s="12" t="str">
        <f>IF(NOT(ISBLANK(Table1[[#This Row],[Part '#]])),VLOOKUP(Table1[[#This Row],[Part '#]],Table15[#All],3,0),"")</f>
        <v/>
      </c>
      <c r="D18" s="13" t="str">
        <f>IF(NOT(ISBLANK(Table1[[#This Row],[Part '#]])),VLOOKUP(Table1[[#This Row],[Part '#]],Table15[#All],5,0),"")</f>
        <v/>
      </c>
      <c r="E18" s="12" t="str">
        <f>IF(NOT(ISBLANK(Table1[[#This Row],[Part '#]])),VLOOKUP(Table1[[#This Row],[Part '#]],Table15[#All],4,0),"")</f>
        <v/>
      </c>
      <c r="F18" s="12" t="str">
        <f>IF(NOT(ISBLANK(Table1[[#This Row],[Part '#]])),VLOOKUP(Table1[[#This Row],[Part '#]],Table15[#All],6,0),"")</f>
        <v/>
      </c>
      <c r="G18" s="14" t="str">
        <f>IF(NOT(ISBLANK(Table1[[#This Row],[Part '#]])),VLOOKUP(Table1[[#This Row],[Part '#]],Table15[#All],7,0),"")</f>
        <v/>
      </c>
      <c r="H18" s="15"/>
      <c r="I18" s="16" t="str">
        <f>IF(NOT(ISBLANK(Table1[[#This Row],[Part '#]])),Table1[[#This Row],[Qty]]*Table1[[#This Row],[Unit Cost]],"")</f>
        <v/>
      </c>
      <c r="J18" s="8"/>
      <c r="K18" s="8"/>
    </row>
    <row r="19" spans="1:11" ht="30" customHeight="1" x14ac:dyDescent="0.2">
      <c r="A19" s="11"/>
      <c r="B19" s="12" t="str">
        <f>IF(NOT(ISBLANK(Table1[[#This Row],[Part '#]])),VLOOKUP(Table1[[#This Row],[Part '#]],Table15[#All],2,0),"")</f>
        <v/>
      </c>
      <c r="C19" s="12" t="str">
        <f>IF(NOT(ISBLANK(Table1[[#This Row],[Part '#]])),VLOOKUP(Table1[[#This Row],[Part '#]],Table15[#All],3,0),"")</f>
        <v/>
      </c>
      <c r="D19" s="13" t="str">
        <f>IF(NOT(ISBLANK(Table1[[#This Row],[Part '#]])),VLOOKUP(Table1[[#This Row],[Part '#]],Table15[#All],5,0),"")</f>
        <v/>
      </c>
      <c r="E19" s="12" t="str">
        <f>IF(NOT(ISBLANK(Table1[[#This Row],[Part '#]])),VLOOKUP(Table1[[#This Row],[Part '#]],Table15[#All],4,0),"")</f>
        <v/>
      </c>
      <c r="F19" s="12" t="str">
        <f>IF(NOT(ISBLANK(Table1[[#This Row],[Part '#]])),VLOOKUP(Table1[[#This Row],[Part '#]],Table15[#All],6,0),"")</f>
        <v/>
      </c>
      <c r="G19" s="14" t="str">
        <f>IF(NOT(ISBLANK(Table1[[#This Row],[Part '#]])),VLOOKUP(Table1[[#This Row],[Part '#]],Table15[#All],7,0),"")</f>
        <v/>
      </c>
      <c r="H19" s="15"/>
      <c r="I19" s="16" t="str">
        <f>IF(NOT(ISBLANK(Table1[[#This Row],[Part '#]])),Table1[[#This Row],[Qty]]*Table1[[#This Row],[Unit Cost]],"")</f>
        <v/>
      </c>
      <c r="J19" s="8"/>
      <c r="K19" s="8"/>
    </row>
    <row r="20" spans="1:11" ht="30" customHeight="1" x14ac:dyDescent="0.2">
      <c r="A20" s="11"/>
      <c r="B20" s="12" t="str">
        <f>IF(NOT(ISBLANK(Table1[[#This Row],[Part '#]])),VLOOKUP(Table1[[#This Row],[Part '#]],Table15[#All],2,0),"")</f>
        <v/>
      </c>
      <c r="C20" s="12" t="str">
        <f>IF(NOT(ISBLANK(Table1[[#This Row],[Part '#]])),VLOOKUP(Table1[[#This Row],[Part '#]],Table15[#All],3,0),"")</f>
        <v/>
      </c>
      <c r="D20" s="13" t="str">
        <f>IF(NOT(ISBLANK(Table1[[#This Row],[Part '#]])),VLOOKUP(Table1[[#This Row],[Part '#]],Table15[#All],5,0),"")</f>
        <v/>
      </c>
      <c r="E20" s="12" t="str">
        <f>IF(NOT(ISBLANK(Table1[[#This Row],[Part '#]])),VLOOKUP(Table1[[#This Row],[Part '#]],Table15[#All],4,0),"")</f>
        <v/>
      </c>
      <c r="F20" s="12" t="str">
        <f>IF(NOT(ISBLANK(Table1[[#This Row],[Part '#]])),VLOOKUP(Table1[[#This Row],[Part '#]],Table15[#All],6,0),"")</f>
        <v/>
      </c>
      <c r="G20" s="14" t="str">
        <f>IF(NOT(ISBLANK(Table1[[#This Row],[Part '#]])),VLOOKUP(Table1[[#This Row],[Part '#]],Table15[#All],7,0),"")</f>
        <v/>
      </c>
      <c r="H20" s="15"/>
      <c r="I20" s="16" t="str">
        <f>IF(NOT(ISBLANK(Table1[[#This Row],[Part '#]])),Table1[[#This Row],[Qty]]*Table1[[#This Row],[Unit Cost]],"")</f>
        <v/>
      </c>
      <c r="J20" s="8"/>
      <c r="K20" s="8"/>
    </row>
    <row r="21" spans="1:11" ht="30" customHeight="1" x14ac:dyDescent="0.2">
      <c r="A21" s="11"/>
      <c r="B21" s="12" t="str">
        <f>IF(NOT(ISBLANK(Table1[[#This Row],[Part '#]])),VLOOKUP(Table1[[#This Row],[Part '#]],Table15[#All],2,0),"")</f>
        <v/>
      </c>
      <c r="C21" s="12" t="str">
        <f>IF(NOT(ISBLANK(Table1[[#This Row],[Part '#]])),VLOOKUP(Table1[[#This Row],[Part '#]],Table15[#All],3,0),"")</f>
        <v/>
      </c>
      <c r="D21" s="13" t="str">
        <f>IF(NOT(ISBLANK(Table1[[#This Row],[Part '#]])),VLOOKUP(Table1[[#This Row],[Part '#]],Table15[#All],5,0),"")</f>
        <v/>
      </c>
      <c r="E21" s="12" t="str">
        <f>IF(NOT(ISBLANK(Table1[[#This Row],[Part '#]])),VLOOKUP(Table1[[#This Row],[Part '#]],Table15[#All],4,0),"")</f>
        <v/>
      </c>
      <c r="F21" s="12" t="str">
        <f>IF(NOT(ISBLANK(Table1[[#This Row],[Part '#]])),VLOOKUP(Table1[[#This Row],[Part '#]],Table15[#All],6,0),"")</f>
        <v/>
      </c>
      <c r="G21" s="14" t="str">
        <f>IF(NOT(ISBLANK(Table1[[#This Row],[Part '#]])),VLOOKUP(Table1[[#This Row],[Part '#]],Table15[#All],7,0),"")</f>
        <v/>
      </c>
      <c r="H21" s="15"/>
      <c r="I21" s="16" t="str">
        <f>IF(NOT(ISBLANK(Table1[[#This Row],[Part '#]])),Table1[[#This Row],[Qty]]*Table1[[#This Row],[Unit Cost]],"")</f>
        <v/>
      </c>
      <c r="J21" s="8"/>
      <c r="K21" s="8"/>
    </row>
    <row r="22" spans="1:11" ht="30" customHeight="1" x14ac:dyDescent="0.2">
      <c r="A22" s="11"/>
      <c r="B22" s="12" t="str">
        <f>IF(NOT(ISBLANK(Table1[[#This Row],[Part '#]])),VLOOKUP(Table1[[#This Row],[Part '#]],Table15[#All],2,0),"")</f>
        <v/>
      </c>
      <c r="C22" s="12" t="str">
        <f>IF(NOT(ISBLANK(Table1[[#This Row],[Part '#]])),VLOOKUP(Table1[[#This Row],[Part '#]],Table15[#All],3,0),"")</f>
        <v/>
      </c>
      <c r="D22" s="13" t="str">
        <f>IF(NOT(ISBLANK(Table1[[#This Row],[Part '#]])),VLOOKUP(Table1[[#This Row],[Part '#]],Table15[#All],5,0),"")</f>
        <v/>
      </c>
      <c r="E22" s="12" t="str">
        <f>IF(NOT(ISBLANK(Table1[[#This Row],[Part '#]])),VLOOKUP(Table1[[#This Row],[Part '#]],Table15[#All],4,0),"")</f>
        <v/>
      </c>
      <c r="F22" s="12" t="str">
        <f>IF(NOT(ISBLANK(Table1[[#This Row],[Part '#]])),VLOOKUP(Table1[[#This Row],[Part '#]],Table15[#All],6,0),"")</f>
        <v/>
      </c>
      <c r="G22" s="14" t="str">
        <f>IF(NOT(ISBLANK(Table1[[#This Row],[Part '#]])),VLOOKUP(Table1[[#This Row],[Part '#]],Table15[#All],7,0),"")</f>
        <v/>
      </c>
      <c r="H22" s="15"/>
      <c r="I22" s="16" t="str">
        <f>IF(NOT(ISBLANK(Table1[[#This Row],[Part '#]])),Table1[[#This Row],[Qty]]*Table1[[#This Row],[Unit Cost]],"")</f>
        <v/>
      </c>
      <c r="J22" s="8"/>
      <c r="K22" s="8"/>
    </row>
    <row r="23" spans="1:11" ht="30" customHeight="1" x14ac:dyDescent="0.2">
      <c r="A23" s="11"/>
      <c r="B23" s="12" t="str">
        <f>IF(NOT(ISBLANK(Table1[[#This Row],[Part '#]])),VLOOKUP(Table1[[#This Row],[Part '#]],Table15[#All],2,0),"")</f>
        <v/>
      </c>
      <c r="C23" s="12" t="str">
        <f>IF(NOT(ISBLANK(Table1[[#This Row],[Part '#]])),VLOOKUP(Table1[[#This Row],[Part '#]],Table15[#All],3,0),"")</f>
        <v/>
      </c>
      <c r="D23" s="13" t="str">
        <f>IF(NOT(ISBLANK(Table1[[#This Row],[Part '#]])),VLOOKUP(Table1[[#This Row],[Part '#]],Table15[#All],5,0),"")</f>
        <v/>
      </c>
      <c r="E23" s="12" t="str">
        <f>IF(NOT(ISBLANK(Table1[[#This Row],[Part '#]])),VLOOKUP(Table1[[#This Row],[Part '#]],Table15[#All],4,0),"")</f>
        <v/>
      </c>
      <c r="F23" s="12" t="str">
        <f>IF(NOT(ISBLANK(Table1[[#This Row],[Part '#]])),VLOOKUP(Table1[[#This Row],[Part '#]],Table15[#All],6,0),"")</f>
        <v/>
      </c>
      <c r="G23" s="14" t="str">
        <f>IF(NOT(ISBLANK(Table1[[#This Row],[Part '#]])),VLOOKUP(Table1[[#This Row],[Part '#]],Table15[#All],7,0),"")</f>
        <v/>
      </c>
      <c r="H23" s="15"/>
      <c r="I23" s="16" t="str">
        <f>IF(NOT(ISBLANK(Table1[[#This Row],[Part '#]])),Table1[[#This Row],[Qty]]*Table1[[#This Row],[Unit Cost]],"")</f>
        <v/>
      </c>
      <c r="J23" s="8"/>
      <c r="K23" s="8"/>
    </row>
    <row r="24" spans="1:11" ht="30" customHeight="1" x14ac:dyDescent="0.2">
      <c r="A24" s="11"/>
      <c r="B24" s="12" t="str">
        <f>IF(NOT(ISBLANK(Table1[[#This Row],[Part '#]])),VLOOKUP(Table1[[#This Row],[Part '#]],Table15[#All],2,0),"")</f>
        <v/>
      </c>
      <c r="C24" s="12" t="str">
        <f>IF(NOT(ISBLANK(Table1[[#This Row],[Part '#]])),VLOOKUP(Table1[[#This Row],[Part '#]],Table15[#All],3,0),"")</f>
        <v/>
      </c>
      <c r="D24" s="13" t="str">
        <f>IF(NOT(ISBLANK(Table1[[#This Row],[Part '#]])),VLOOKUP(Table1[[#This Row],[Part '#]],Table15[#All],5,0),"")</f>
        <v/>
      </c>
      <c r="E24" s="12" t="str">
        <f>IF(NOT(ISBLANK(Table1[[#This Row],[Part '#]])),VLOOKUP(Table1[[#This Row],[Part '#]],Table15[#All],4,0),"")</f>
        <v/>
      </c>
      <c r="F24" s="12" t="str">
        <f>IF(NOT(ISBLANK(Table1[[#This Row],[Part '#]])),VLOOKUP(Table1[[#This Row],[Part '#]],Table15[#All],6,0),"")</f>
        <v/>
      </c>
      <c r="G24" s="14" t="str">
        <f>IF(NOT(ISBLANK(Table1[[#This Row],[Part '#]])),VLOOKUP(Table1[[#This Row],[Part '#]],Table15[#All],7,0),"")</f>
        <v/>
      </c>
      <c r="H24" s="15"/>
      <c r="I24" s="16" t="str">
        <f>IF(NOT(ISBLANK(Table1[[#This Row],[Part '#]])),Table1[[#This Row],[Qty]]*Table1[[#This Row],[Unit Cost]],"")</f>
        <v/>
      </c>
      <c r="J24" s="8"/>
      <c r="K24" s="8"/>
    </row>
    <row r="25" spans="1:11" ht="30" customHeight="1" x14ac:dyDescent="0.2">
      <c r="A25" s="11"/>
      <c r="B25" s="12" t="str">
        <f>IF(NOT(ISBLANK(Table1[[#This Row],[Part '#]])),VLOOKUP(Table1[[#This Row],[Part '#]],Table15[#All],2,0),"")</f>
        <v/>
      </c>
      <c r="C25" s="12" t="str">
        <f>IF(NOT(ISBLANK(Table1[[#This Row],[Part '#]])),VLOOKUP(Table1[[#This Row],[Part '#]],Table15[#All],3,0),"")</f>
        <v/>
      </c>
      <c r="D25" s="13" t="str">
        <f>IF(NOT(ISBLANK(Table1[[#This Row],[Part '#]])),VLOOKUP(Table1[[#This Row],[Part '#]],Table15[#All],5,0),"")</f>
        <v/>
      </c>
      <c r="E25" s="12" t="str">
        <f>IF(NOT(ISBLANK(Table1[[#This Row],[Part '#]])),VLOOKUP(Table1[[#This Row],[Part '#]],Table15[#All],4,0),"")</f>
        <v/>
      </c>
      <c r="F25" s="12" t="str">
        <f>IF(NOT(ISBLANK(Table1[[#This Row],[Part '#]])),VLOOKUP(Table1[[#This Row],[Part '#]],Table15[#All],6,0),"")</f>
        <v/>
      </c>
      <c r="G25" s="14" t="str">
        <f>IF(NOT(ISBLANK(Table1[[#This Row],[Part '#]])),VLOOKUP(Table1[[#This Row],[Part '#]],Table15[#All],7,0),"")</f>
        <v/>
      </c>
      <c r="H25" s="15"/>
      <c r="I25" s="16" t="str">
        <f>IF(NOT(ISBLANK(Table1[[#This Row],[Part '#]])),Table1[[#This Row],[Qty]]*Table1[[#This Row],[Unit Cost]],"")</f>
        <v/>
      </c>
      <c r="J25" s="8"/>
      <c r="K25" s="8"/>
    </row>
    <row r="26" spans="1:11" ht="30" customHeight="1" x14ac:dyDescent="0.2">
      <c r="A26" s="11"/>
      <c r="B26" s="12" t="str">
        <f>IF(NOT(ISBLANK(Table1[[#This Row],[Part '#]])),VLOOKUP(Table1[[#This Row],[Part '#]],Table15[#All],2,0),"")</f>
        <v/>
      </c>
      <c r="C26" s="12" t="str">
        <f>IF(NOT(ISBLANK(Table1[[#This Row],[Part '#]])),VLOOKUP(Table1[[#This Row],[Part '#]],Table15[#All],3,0),"")</f>
        <v/>
      </c>
      <c r="D26" s="13" t="str">
        <f>IF(NOT(ISBLANK(Table1[[#This Row],[Part '#]])),VLOOKUP(Table1[[#This Row],[Part '#]],Table15[#All],5,0),"")</f>
        <v/>
      </c>
      <c r="E26" s="12" t="str">
        <f>IF(NOT(ISBLANK(Table1[[#This Row],[Part '#]])),VLOOKUP(Table1[[#This Row],[Part '#]],Table15[#All],4,0),"")</f>
        <v/>
      </c>
      <c r="F26" s="12" t="str">
        <f>IF(NOT(ISBLANK(Table1[[#This Row],[Part '#]])),VLOOKUP(Table1[[#This Row],[Part '#]],Table15[#All],6,0),"")</f>
        <v/>
      </c>
      <c r="G26" s="14" t="str">
        <f>IF(NOT(ISBLANK(Table1[[#This Row],[Part '#]])),VLOOKUP(Table1[[#This Row],[Part '#]],Table15[#All],7,0),"")</f>
        <v/>
      </c>
      <c r="H26" s="15"/>
      <c r="I26" s="16" t="str">
        <f>IF(NOT(ISBLANK(Table1[[#This Row],[Part '#]])),Table1[[#This Row],[Qty]]*Table1[[#This Row],[Unit Cost]],"")</f>
        <v/>
      </c>
      <c r="J26" s="8"/>
      <c r="K26" s="8"/>
    </row>
    <row r="27" spans="1:11" ht="30" customHeight="1" x14ac:dyDescent="0.2">
      <c r="A27" s="11"/>
      <c r="B27" s="12" t="str">
        <f>IF(NOT(ISBLANK(Table1[[#This Row],[Part '#]])),VLOOKUP(Table1[[#This Row],[Part '#]],Table15[#All],2,0),"")</f>
        <v/>
      </c>
      <c r="C27" s="12" t="str">
        <f>IF(NOT(ISBLANK(Table1[[#This Row],[Part '#]])),VLOOKUP(Table1[[#This Row],[Part '#]],Table15[#All],3,0),"")</f>
        <v/>
      </c>
      <c r="D27" s="13" t="str">
        <f>IF(NOT(ISBLANK(Table1[[#This Row],[Part '#]])),VLOOKUP(Table1[[#This Row],[Part '#]],Table15[#All],5,0),"")</f>
        <v/>
      </c>
      <c r="E27" s="12" t="str">
        <f>IF(NOT(ISBLANK(Table1[[#This Row],[Part '#]])),VLOOKUP(Table1[[#This Row],[Part '#]],Table15[#All],4,0),"")</f>
        <v/>
      </c>
      <c r="F27" s="12" t="str">
        <f>IF(NOT(ISBLANK(Table1[[#This Row],[Part '#]])),VLOOKUP(Table1[[#This Row],[Part '#]],Table15[#All],6,0),"")</f>
        <v/>
      </c>
      <c r="G27" s="14" t="str">
        <f>IF(NOT(ISBLANK(Table1[[#This Row],[Part '#]])),VLOOKUP(Table1[[#This Row],[Part '#]],Table15[#All],7,0),"")</f>
        <v/>
      </c>
      <c r="H27" s="15"/>
      <c r="I27" s="16" t="str">
        <f>IF(NOT(ISBLANK(Table1[[#This Row],[Part '#]])),Table1[[#This Row],[Qty]]*Table1[[#This Row],[Unit Cost]],"")</f>
        <v/>
      </c>
      <c r="J27" s="8"/>
      <c r="K27" s="8"/>
    </row>
    <row r="28" spans="1:11" ht="30" customHeight="1" x14ac:dyDescent="0.2">
      <c r="A28" s="11"/>
      <c r="B28" s="12" t="str">
        <f>IF(NOT(ISBLANK(Table1[[#This Row],[Part '#]])),VLOOKUP(Table1[[#This Row],[Part '#]],Table15[#All],2,0),"")</f>
        <v/>
      </c>
      <c r="C28" s="12" t="str">
        <f>IF(NOT(ISBLANK(Table1[[#This Row],[Part '#]])),VLOOKUP(Table1[[#This Row],[Part '#]],Table15[#All],3,0),"")</f>
        <v/>
      </c>
      <c r="D28" s="13" t="str">
        <f>IF(NOT(ISBLANK(Table1[[#This Row],[Part '#]])),VLOOKUP(Table1[[#This Row],[Part '#]],Table15[#All],5,0),"")</f>
        <v/>
      </c>
      <c r="E28" s="12" t="str">
        <f>IF(NOT(ISBLANK(Table1[[#This Row],[Part '#]])),VLOOKUP(Table1[[#This Row],[Part '#]],Table15[#All],4,0),"")</f>
        <v/>
      </c>
      <c r="F28" s="12" t="str">
        <f>IF(NOT(ISBLANK(Table1[[#This Row],[Part '#]])),VLOOKUP(Table1[[#This Row],[Part '#]],Table15[#All],6,0),"")</f>
        <v/>
      </c>
      <c r="G28" s="14" t="str">
        <f>IF(NOT(ISBLANK(Table1[[#This Row],[Part '#]])),VLOOKUP(Table1[[#This Row],[Part '#]],Table15[#All],7,0),"")</f>
        <v/>
      </c>
      <c r="H28" s="15"/>
      <c r="I28" s="16" t="str">
        <f>IF(NOT(ISBLANK(Table1[[#This Row],[Part '#]])),Table1[[#This Row],[Qty]]*Table1[[#This Row],[Unit Cost]],"")</f>
        <v/>
      </c>
      <c r="J28" s="8"/>
      <c r="K28" s="8"/>
    </row>
    <row r="29" spans="1:11" ht="30" customHeight="1" x14ac:dyDescent="0.2">
      <c r="A29" s="11"/>
      <c r="B29" s="12" t="str">
        <f>IF(NOT(ISBLANK(Table1[[#This Row],[Part '#]])),VLOOKUP(Table1[[#This Row],[Part '#]],Table15[#All],2,0),"")</f>
        <v/>
      </c>
      <c r="C29" s="12" t="str">
        <f>IF(NOT(ISBLANK(Table1[[#This Row],[Part '#]])),VLOOKUP(Table1[[#This Row],[Part '#]],Table15[#All],3,0),"")</f>
        <v/>
      </c>
      <c r="D29" s="13" t="str">
        <f>IF(NOT(ISBLANK(Table1[[#This Row],[Part '#]])),VLOOKUP(Table1[[#This Row],[Part '#]],Table15[#All],5,0),"")</f>
        <v/>
      </c>
      <c r="E29" s="12" t="str">
        <f>IF(NOT(ISBLANK(Table1[[#This Row],[Part '#]])),VLOOKUP(Table1[[#This Row],[Part '#]],Table15[#All],4,0),"")</f>
        <v/>
      </c>
      <c r="F29" s="12" t="str">
        <f>IF(NOT(ISBLANK(Table1[[#This Row],[Part '#]])),VLOOKUP(Table1[[#This Row],[Part '#]],Table15[#All],6,0),"")</f>
        <v/>
      </c>
      <c r="G29" s="14" t="str">
        <f>IF(NOT(ISBLANK(Table1[[#This Row],[Part '#]])),VLOOKUP(Table1[[#This Row],[Part '#]],Table15[#All],7,0),"")</f>
        <v/>
      </c>
      <c r="H29" s="15"/>
      <c r="I29" s="16" t="str">
        <f>IF(NOT(ISBLANK(Table1[[#This Row],[Part '#]])),Table1[[#This Row],[Qty]]*Table1[[#This Row],[Unit Cost]],"")</f>
        <v/>
      </c>
      <c r="J29" s="8"/>
      <c r="K29" s="8"/>
    </row>
    <row r="30" spans="1:11" ht="25.5" customHeight="1" x14ac:dyDescent="0.2">
      <c r="A30" s="35"/>
      <c r="B30" s="36" t="s">
        <v>5</v>
      </c>
      <c r="C30" s="35"/>
      <c r="D30" s="35"/>
      <c r="E30" s="35"/>
      <c r="F30" s="37"/>
      <c r="G30" s="38"/>
      <c r="H30" s="60">
        <f>SUBTOTAL(109,Table1[Qty])</f>
        <v>10</v>
      </c>
      <c r="I30" s="39">
        <f>SUBTOTAL(109,Table1[Cost])</f>
        <v>40.75</v>
      </c>
      <c r="J30" s="8"/>
      <c r="K30" s="8"/>
    </row>
    <row r="31" spans="1:11" x14ac:dyDescent="0.2">
      <c r="J31" s="8"/>
    </row>
    <row r="32" spans="1:11" x14ac:dyDescent="0.2">
      <c r="J32" s="8"/>
    </row>
    <row r="33" spans="10:10" x14ac:dyDescent="0.2">
      <c r="J33" s="8"/>
    </row>
    <row r="34" spans="10:10" x14ac:dyDescent="0.2">
      <c r="J34" s="8"/>
    </row>
    <row r="35" spans="10:10" x14ac:dyDescent="0.2">
      <c r="J35" s="8"/>
    </row>
    <row r="36" spans="10:10" x14ac:dyDescent="0.2">
      <c r="J36" s="8"/>
    </row>
  </sheetData>
  <phoneticPr fontId="2" type="noConversion"/>
  <hyperlinks>
    <hyperlink ref="B2" r:id="rId1" display="http://www.vertex42.com/ExcelTemplates/free-timesheet-template.html" xr:uid="{00000000-0004-0000-0000-000000000000}"/>
    <hyperlink ref="K3" r:id="rId2" display="https://www.vertex42.com/ExcelTemplates/bill-of-materials.html" xr:uid="{00000000-0004-0000-0000-000001000000}"/>
    <hyperlink ref="K5" r:id="rId3" xr:uid="{7F3A9C03-4B8E-4655-9DB3-83812FC7CB56}"/>
    <hyperlink ref="K6" r:id="rId4" xr:uid="{CE7BDD08-A75E-44A2-A01F-534EF57DFFF3}"/>
    <hyperlink ref="K7" r:id="rId5" xr:uid="{E1A677FC-812C-47FF-B8D4-609EE8FB6EF4}"/>
    <hyperlink ref="K1" r:id="rId6" display="https://www.vertex42.com/" xr:uid="{263FCE61-E468-46D4-B0C7-ED93B13FD427}"/>
  </hyperlinks>
  <printOptions horizontalCentered="1"/>
  <pageMargins left="0.25" right="0.25" top="0.25" bottom="0.25" header="0.5" footer="0.5"/>
  <pageSetup scale="85" fitToHeight="0" orientation="portrait" r:id="rId7"/>
  <headerFooter alignWithMargins="0"/>
  <drawing r:id="rId8"/>
  <tableParts count="1">
    <tablePart r:id="rId9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AA1F0E-971B-42E8-BF38-FA2E1EAB6581}">
          <x14:formula1>
            <xm:f>PriceList!$A$5:$A$24</xm:f>
          </x14:formula1>
          <xm:sqref>A11:A29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EF788-E0FD-4CDB-99E6-6954556EF6B4}">
  <sheetPr>
    <pageSetUpPr fitToPage="1"/>
  </sheetPr>
  <dimension ref="A1:I36"/>
  <sheetViews>
    <sheetView showGridLines="0" zoomScaleNormal="100" workbookViewId="0"/>
  </sheetViews>
  <sheetFormatPr defaultColWidth="9" defaultRowHeight="14.25" x14ac:dyDescent="0.2"/>
  <cols>
    <col min="1" max="1" width="8.875" style="24" customWidth="1"/>
    <col min="2" max="2" width="17.75" style="8" customWidth="1"/>
    <col min="3" max="3" width="29.375" style="8" customWidth="1"/>
    <col min="4" max="4" width="9.375" style="24" customWidth="1"/>
    <col min="5" max="5" width="9.875" style="24" customWidth="1"/>
    <col min="6" max="6" width="8" style="24" customWidth="1"/>
    <col min="7" max="7" width="10.125" style="24" customWidth="1"/>
    <col min="8" max="8" width="11.375" style="24" customWidth="1"/>
    <col min="9" max="9" width="30.5" style="8" customWidth="1"/>
    <col min="10" max="16384" width="9" style="8"/>
  </cols>
  <sheetData>
    <row r="1" spans="1:9" ht="27" customHeight="1" x14ac:dyDescent="0.2">
      <c r="A1" s="4" t="s">
        <v>29</v>
      </c>
      <c r="C1" s="1"/>
      <c r="D1" s="1"/>
      <c r="E1" s="1"/>
      <c r="F1" s="1"/>
      <c r="G1" s="1"/>
      <c r="H1" s="8"/>
      <c r="I1" s="8" t="e" vm="1">
        <v>#VALUE!</v>
      </c>
    </row>
    <row r="2" spans="1:9" ht="15" customHeight="1" x14ac:dyDescent="0.2">
      <c r="A2" s="8"/>
      <c r="D2" s="8"/>
      <c r="E2" s="8"/>
      <c r="F2" s="8"/>
      <c r="G2" s="8"/>
      <c r="H2" s="8"/>
      <c r="I2" s="8" t="s">
        <v>48</v>
      </c>
    </row>
    <row r="3" spans="1:9" ht="12.75" x14ac:dyDescent="0.2">
      <c r="A3" s="8"/>
      <c r="D3" s="8"/>
      <c r="E3" s="8"/>
      <c r="F3" s="8"/>
      <c r="G3" s="27"/>
      <c r="H3" s="8"/>
      <c r="I3" s="21" t="s">
        <v>10</v>
      </c>
    </row>
    <row r="4" spans="1:9" ht="19.5" customHeight="1" x14ac:dyDescent="0.2">
      <c r="A4" s="3" t="s">
        <v>2</v>
      </c>
      <c r="B4" s="3" t="s">
        <v>1</v>
      </c>
      <c r="C4" s="3" t="s">
        <v>17</v>
      </c>
      <c r="D4" s="2" t="s">
        <v>9</v>
      </c>
      <c r="E4" s="2" t="s">
        <v>3</v>
      </c>
      <c r="F4" s="2" t="s">
        <v>8</v>
      </c>
      <c r="G4" s="2" t="s">
        <v>0</v>
      </c>
      <c r="H4" s="8"/>
    </row>
    <row r="5" spans="1:9" ht="30" customHeight="1" x14ac:dyDescent="0.2">
      <c r="A5" s="6" t="s">
        <v>30</v>
      </c>
      <c r="B5" s="7" t="s">
        <v>32</v>
      </c>
      <c r="C5" s="7" t="s">
        <v>34</v>
      </c>
      <c r="D5" s="8" t="s">
        <v>38</v>
      </c>
      <c r="E5" s="9" t="e" vm="5">
        <v>#VALUE!</v>
      </c>
      <c r="F5" s="9" t="s">
        <v>36</v>
      </c>
      <c r="G5" s="10">
        <v>4.5</v>
      </c>
      <c r="H5" s="8"/>
      <c r="I5" s="5" t="s">
        <v>25</v>
      </c>
    </row>
    <row r="6" spans="1:9" ht="30" customHeight="1" x14ac:dyDescent="0.2">
      <c r="A6" s="6" t="s">
        <v>31</v>
      </c>
      <c r="B6" s="7" t="s">
        <v>33</v>
      </c>
      <c r="C6" s="7" t="s">
        <v>35</v>
      </c>
      <c r="D6" s="8" t="s">
        <v>38</v>
      </c>
      <c r="E6" s="9" t="e" vm="6">
        <v>#VALUE!</v>
      </c>
      <c r="F6" s="9" t="s">
        <v>37</v>
      </c>
      <c r="G6" s="10">
        <v>2.25</v>
      </c>
      <c r="H6" s="8"/>
      <c r="I6" s="5" t="s">
        <v>26</v>
      </c>
    </row>
    <row r="7" spans="1:9" ht="30" customHeight="1" x14ac:dyDescent="0.2">
      <c r="A7" s="6" t="s">
        <v>40</v>
      </c>
      <c r="B7" s="7" t="s">
        <v>41</v>
      </c>
      <c r="C7" s="7" t="s">
        <v>42</v>
      </c>
      <c r="D7" s="8" t="s">
        <v>43</v>
      </c>
      <c r="E7" s="9" t="e" vm="7">
        <v>#VALUE!</v>
      </c>
      <c r="F7" s="9" t="s">
        <v>36</v>
      </c>
      <c r="G7" s="10">
        <v>5.75</v>
      </c>
      <c r="H7" s="8"/>
      <c r="I7" s="5" t="s">
        <v>27</v>
      </c>
    </row>
    <row r="8" spans="1:9" ht="30" customHeight="1" x14ac:dyDescent="0.2">
      <c r="A8" s="6"/>
      <c r="B8" s="7"/>
      <c r="C8" s="7"/>
      <c r="D8" s="8"/>
      <c r="E8" s="8"/>
      <c r="F8" s="9"/>
      <c r="G8" s="10"/>
      <c r="H8" s="8"/>
    </row>
    <row r="9" spans="1:9" ht="30" customHeight="1" x14ac:dyDescent="0.2">
      <c r="A9" s="6"/>
      <c r="B9" s="7"/>
      <c r="C9" s="7"/>
      <c r="D9" s="8"/>
      <c r="E9" s="8"/>
      <c r="F9" s="9"/>
      <c r="G9" s="10"/>
      <c r="H9" s="8"/>
      <c r="I9" s="40" t="s">
        <v>39</v>
      </c>
    </row>
    <row r="10" spans="1:9" ht="30" customHeight="1" x14ac:dyDescent="0.2">
      <c r="A10" s="6"/>
      <c r="B10" s="7"/>
      <c r="C10" s="7"/>
      <c r="D10" s="8"/>
      <c r="E10" s="8"/>
      <c r="F10" s="9"/>
      <c r="G10" s="10"/>
      <c r="H10" s="8"/>
    </row>
    <row r="11" spans="1:9" ht="30" customHeight="1" x14ac:dyDescent="0.2">
      <c r="A11" s="6"/>
      <c r="B11" s="7"/>
      <c r="C11" s="7"/>
      <c r="D11" s="8"/>
      <c r="E11" s="8"/>
      <c r="F11" s="9"/>
      <c r="G11" s="10"/>
      <c r="H11" s="8"/>
    </row>
    <row r="12" spans="1:9" ht="30" customHeight="1" x14ac:dyDescent="0.2">
      <c r="A12" s="6"/>
      <c r="B12" s="7"/>
      <c r="C12" s="7"/>
      <c r="D12" s="8"/>
      <c r="E12" s="8"/>
      <c r="F12" s="9"/>
      <c r="G12" s="10"/>
      <c r="H12" s="8"/>
    </row>
    <row r="13" spans="1:9" ht="30" customHeight="1" x14ac:dyDescent="0.2">
      <c r="A13" s="6"/>
      <c r="B13" s="7"/>
      <c r="C13" s="7"/>
      <c r="D13" s="8"/>
      <c r="E13" s="8"/>
      <c r="F13" s="9"/>
      <c r="G13" s="10"/>
      <c r="H13" s="8"/>
    </row>
    <row r="14" spans="1:9" ht="30" customHeight="1" x14ac:dyDescent="0.2">
      <c r="A14" s="6"/>
      <c r="B14" s="7"/>
      <c r="C14" s="7"/>
      <c r="D14" s="8"/>
      <c r="E14" s="8"/>
      <c r="F14" s="9"/>
      <c r="G14" s="10"/>
      <c r="H14" s="8"/>
    </row>
    <row r="15" spans="1:9" ht="30" customHeight="1" x14ac:dyDescent="0.2">
      <c r="A15" s="6"/>
      <c r="B15" s="7"/>
      <c r="C15" s="7"/>
      <c r="D15" s="8"/>
      <c r="E15" s="8"/>
      <c r="F15" s="9"/>
      <c r="G15" s="10"/>
      <c r="H15" s="8"/>
    </row>
    <row r="16" spans="1:9" ht="30" customHeight="1" x14ac:dyDescent="0.2">
      <c r="A16" s="6"/>
      <c r="B16" s="7"/>
      <c r="C16" s="7"/>
      <c r="D16" s="8"/>
      <c r="E16" s="8"/>
      <c r="F16" s="9"/>
      <c r="G16" s="10"/>
      <c r="H16" s="8"/>
    </row>
    <row r="17" spans="1:8" ht="30" customHeight="1" x14ac:dyDescent="0.2">
      <c r="A17" s="6"/>
      <c r="B17" s="7"/>
      <c r="C17" s="7"/>
      <c r="D17" s="8"/>
      <c r="E17" s="8"/>
      <c r="F17" s="9"/>
      <c r="G17" s="10"/>
      <c r="H17" s="8"/>
    </row>
    <row r="18" spans="1:8" ht="30" customHeight="1" x14ac:dyDescent="0.2">
      <c r="A18" s="6"/>
      <c r="B18" s="7"/>
      <c r="C18" s="7"/>
      <c r="D18" s="8"/>
      <c r="E18" s="8"/>
      <c r="F18" s="9"/>
      <c r="G18" s="10"/>
      <c r="H18" s="8"/>
    </row>
    <row r="19" spans="1:8" ht="30" customHeight="1" x14ac:dyDescent="0.2">
      <c r="A19" s="6"/>
      <c r="B19" s="7"/>
      <c r="C19" s="7"/>
      <c r="D19" s="8"/>
      <c r="E19" s="8"/>
      <c r="F19" s="9"/>
      <c r="G19" s="10"/>
      <c r="H19" s="8"/>
    </row>
    <row r="20" spans="1:8" ht="30" customHeight="1" x14ac:dyDescent="0.2">
      <c r="A20" s="6"/>
      <c r="B20" s="7"/>
      <c r="C20" s="7"/>
      <c r="D20" s="8"/>
      <c r="E20" s="8"/>
      <c r="F20" s="9"/>
      <c r="G20" s="10"/>
      <c r="H20" s="8"/>
    </row>
    <row r="21" spans="1:8" ht="30" customHeight="1" x14ac:dyDescent="0.2">
      <c r="A21" s="6"/>
      <c r="B21" s="7"/>
      <c r="C21" s="7"/>
      <c r="D21" s="8"/>
      <c r="E21" s="8"/>
      <c r="F21" s="9"/>
      <c r="G21" s="10"/>
      <c r="H21" s="8"/>
    </row>
    <row r="22" spans="1:8" ht="30" customHeight="1" x14ac:dyDescent="0.2">
      <c r="A22" s="6"/>
      <c r="B22" s="7"/>
      <c r="C22" s="7"/>
      <c r="D22" s="8"/>
      <c r="E22" s="8"/>
      <c r="F22" s="9"/>
      <c r="G22" s="10"/>
      <c r="H22" s="8"/>
    </row>
    <row r="23" spans="1:8" ht="30" customHeight="1" x14ac:dyDescent="0.2">
      <c r="A23" s="6"/>
      <c r="B23" s="7"/>
      <c r="C23" s="7"/>
      <c r="D23" s="8"/>
      <c r="E23" s="8"/>
      <c r="F23" s="9"/>
      <c r="G23" s="10"/>
      <c r="H23" s="8"/>
    </row>
    <row r="24" spans="1:8" x14ac:dyDescent="0.2">
      <c r="F24" s="8"/>
    </row>
    <row r="25" spans="1:8" x14ac:dyDescent="0.2">
      <c r="F25" s="8"/>
    </row>
    <row r="26" spans="1:8" x14ac:dyDescent="0.2">
      <c r="F26" s="8"/>
    </row>
    <row r="27" spans="1:8" x14ac:dyDescent="0.2">
      <c r="F27" s="8"/>
    </row>
    <row r="28" spans="1:8" x14ac:dyDescent="0.2">
      <c r="F28" s="8"/>
    </row>
    <row r="29" spans="1:8" x14ac:dyDescent="0.2">
      <c r="F29" s="8"/>
    </row>
    <row r="30" spans="1:8" x14ac:dyDescent="0.2">
      <c r="F30" s="8"/>
    </row>
    <row r="31" spans="1:8" x14ac:dyDescent="0.2">
      <c r="F31" s="8"/>
    </row>
    <row r="32" spans="1:8" x14ac:dyDescent="0.2">
      <c r="F32" s="8"/>
    </row>
    <row r="33" spans="6:6" x14ac:dyDescent="0.2">
      <c r="F33" s="8"/>
    </row>
    <row r="34" spans="6:6" x14ac:dyDescent="0.2">
      <c r="F34" s="8"/>
    </row>
    <row r="35" spans="6:6" x14ac:dyDescent="0.2">
      <c r="F35" s="8"/>
    </row>
    <row r="36" spans="6:6" x14ac:dyDescent="0.2">
      <c r="F36" s="8"/>
    </row>
  </sheetData>
  <hyperlinks>
    <hyperlink ref="B2" r:id="rId1" display="http://www.vertex42.com/ExcelTemplates/free-timesheet-template.html" xr:uid="{75F501FE-0415-4A81-9E5B-7627E537BBE9}"/>
    <hyperlink ref="I3" r:id="rId2" display="https://www.vertex42.com/ExcelTemplates/bill-of-materials.html" xr:uid="{3D96A6A0-7010-4B10-BC87-265BC7270D12}"/>
    <hyperlink ref="I5" r:id="rId3" xr:uid="{BE1F180F-DACA-421B-AE41-5AD0F8B3BD39}"/>
    <hyperlink ref="I6" r:id="rId4" xr:uid="{8EEB1DC5-522A-425D-A42B-222F1DE265A6}"/>
    <hyperlink ref="I7" r:id="rId5" xr:uid="{81B30755-723C-4446-92FF-774F78C2BD01}"/>
    <hyperlink ref="I1" r:id="rId6" display="https://www.vertex42.com/" xr:uid="{54EE3369-9DC0-41B7-8ADA-A9B95DFED403}"/>
  </hyperlinks>
  <printOptions horizontalCentered="1"/>
  <pageMargins left="0.25" right="0.25" top="0.25" bottom="0.25" header="0.5" footer="0.5"/>
  <pageSetup fitToHeight="0" orientation="portrait" r:id="rId7"/>
  <headerFooter alignWithMargins="0"/>
  <tableParts count="1"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90DEC-C0E9-4AD2-9C60-0309DC97CE47}">
  <dimension ref="A1:C19"/>
  <sheetViews>
    <sheetView showGridLines="0" workbookViewId="0"/>
  </sheetViews>
  <sheetFormatPr defaultRowHeight="14.25" x14ac:dyDescent="0.2"/>
  <cols>
    <col min="1" max="1" width="2.5" style="55" customWidth="1"/>
    <col min="2" max="2" width="62.625" style="55" customWidth="1"/>
    <col min="3" max="3" width="19.5" style="44" customWidth="1"/>
    <col min="4" max="16384" width="9" style="44"/>
  </cols>
  <sheetData>
    <row r="1" spans="1:3" ht="32.1" customHeight="1" x14ac:dyDescent="0.2">
      <c r="A1" s="41"/>
      <c r="B1" s="42" t="s">
        <v>49</v>
      </c>
      <c r="C1" s="43"/>
    </row>
    <row r="2" spans="1:3" ht="15" x14ac:dyDescent="0.2">
      <c r="A2" s="45"/>
      <c r="B2" s="46"/>
      <c r="C2" s="47"/>
    </row>
    <row r="3" spans="1:3" ht="15" x14ac:dyDescent="0.2">
      <c r="A3" s="45"/>
      <c r="B3" s="48" t="s">
        <v>18</v>
      </c>
      <c r="C3" s="47"/>
    </row>
    <row r="4" spans="1:3" x14ac:dyDescent="0.2">
      <c r="A4" s="45"/>
      <c r="B4" s="49" t="s">
        <v>21</v>
      </c>
      <c r="C4" s="47"/>
    </row>
    <row r="5" spans="1:3" ht="15" x14ac:dyDescent="0.2">
      <c r="A5" s="45"/>
      <c r="B5" s="50"/>
      <c r="C5" s="47"/>
    </row>
    <row r="6" spans="1:3" ht="15.75" x14ac:dyDescent="0.25">
      <c r="A6" s="45"/>
      <c r="B6" s="51" t="s">
        <v>47</v>
      </c>
      <c r="C6" s="47"/>
    </row>
    <row r="7" spans="1:3" ht="15" x14ac:dyDescent="0.2">
      <c r="A7" s="45"/>
      <c r="B7" s="50"/>
      <c r="C7" s="47"/>
    </row>
    <row r="8" spans="1:3" ht="30" x14ac:dyDescent="0.2">
      <c r="A8" s="45"/>
      <c r="B8" s="50" t="s">
        <v>23</v>
      </c>
      <c r="C8" s="47"/>
    </row>
    <row r="9" spans="1:3" ht="15" x14ac:dyDescent="0.2">
      <c r="A9" s="45"/>
      <c r="B9" s="50"/>
      <c r="C9" s="47"/>
    </row>
    <row r="10" spans="1:3" ht="30" x14ac:dyDescent="0.2">
      <c r="A10" s="45"/>
      <c r="B10" s="50" t="s">
        <v>19</v>
      </c>
      <c r="C10" s="47"/>
    </row>
    <row r="11" spans="1:3" ht="15" x14ac:dyDescent="0.2">
      <c r="A11" s="45"/>
      <c r="B11" s="50"/>
      <c r="C11" s="47"/>
    </row>
    <row r="12" spans="1:3" ht="30" x14ac:dyDescent="0.2">
      <c r="A12" s="45"/>
      <c r="B12" s="50" t="s">
        <v>20</v>
      </c>
      <c r="C12" s="47"/>
    </row>
    <row r="13" spans="1:3" ht="15" x14ac:dyDescent="0.2">
      <c r="A13" s="45"/>
      <c r="B13" s="50"/>
      <c r="C13" s="47"/>
    </row>
    <row r="14" spans="1:3" ht="15.75" x14ac:dyDescent="0.25">
      <c r="A14" s="45"/>
      <c r="B14" s="51" t="s">
        <v>28</v>
      </c>
      <c r="C14" s="47"/>
    </row>
    <row r="15" spans="1:3" ht="15" x14ac:dyDescent="0.2">
      <c r="A15" s="45"/>
      <c r="B15" s="52" t="s">
        <v>22</v>
      </c>
      <c r="C15" s="47"/>
    </row>
    <row r="16" spans="1:3" ht="15" x14ac:dyDescent="0.2">
      <c r="A16" s="45"/>
      <c r="B16" s="53"/>
      <c r="C16" s="47"/>
    </row>
    <row r="17" spans="1:3" ht="15" x14ac:dyDescent="0.2">
      <c r="A17" s="45"/>
      <c r="B17" s="54" t="s">
        <v>24</v>
      </c>
      <c r="C17" s="47"/>
    </row>
    <row r="18" spans="1:3" x14ac:dyDescent="0.2">
      <c r="A18" s="45"/>
      <c r="B18" s="45"/>
      <c r="C18" s="47"/>
    </row>
    <row r="19" spans="1:3" x14ac:dyDescent="0.2">
      <c r="A19" s="45"/>
      <c r="B19" s="45"/>
      <c r="C19" s="47"/>
    </row>
  </sheetData>
  <hyperlinks>
    <hyperlink ref="B15" r:id="rId1" xr:uid="{D667C3A4-7143-4BD0-9EB9-3F84B2678BE7}"/>
    <hyperlink ref="B4" r:id="rId2" xr:uid="{118BB358-6228-4EED-BEC0-D6E585E88AF7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BillOfMaterials</vt:lpstr>
      <vt:lpstr>PriceList</vt:lpstr>
      <vt:lpstr>©</vt:lpstr>
      <vt:lpstr>BillOfMaterials!_FilterDatabase</vt:lpstr>
      <vt:lpstr>PriceList!_FilterDatabase</vt:lpstr>
      <vt:lpstr>BillOfMaterials!Print_Area</vt:lpstr>
      <vt:lpstr>PriceList!Print_Area</vt:lpstr>
      <vt:lpstr>BillOfMaterials!Print_Titles</vt:lpstr>
      <vt:lpstr>PriceList!Print_Titles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Bill of Materials with Price List</dc:title>
  <dc:creator>Vertex42.com</dc:creator>
  <dc:description>(c) 2012-2024 Vertex42 LLC. All Rights Reserved.</dc:description>
  <cp:lastModifiedBy>Vertex42.com</cp:lastModifiedBy>
  <cp:lastPrinted>2024-05-15T16:04:57Z</cp:lastPrinted>
  <dcterms:created xsi:type="dcterms:W3CDTF">2007-12-24T15:22:31Z</dcterms:created>
  <dcterms:modified xsi:type="dcterms:W3CDTF">2024-05-15T16:16:12Z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2012-2024 Vertex42 LLC</vt:lpwstr>
  </property>
  <property fmtid="{D5CDD505-2E9C-101B-9397-08002B2CF9AE}" pid="3" name="Source">
    <vt:lpwstr>https://www.vertex42.com/ExcelTemplates/bill-of-materials.html</vt:lpwstr>
  </property>
  <property fmtid="{D5CDD505-2E9C-101B-9397-08002B2CF9AE}" pid="4" name="Version">
    <vt:lpwstr>1.0.0</vt:lpwstr>
  </property>
</Properties>
</file>